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8" i="1" l="1"/>
  <c r="P18" i="1"/>
  <c r="N18" i="1"/>
  <c r="K18" i="1"/>
  <c r="J18" i="1"/>
  <c r="S17" i="1"/>
  <c r="R17" i="1"/>
  <c r="O17" i="1"/>
  <c r="L17" i="1"/>
  <c r="I17" i="1"/>
  <c r="M17" i="1" s="1"/>
  <c r="H17" i="1"/>
  <c r="S16" i="1"/>
  <c r="R16" i="1"/>
  <c r="O16" i="1"/>
  <c r="L16" i="1"/>
  <c r="I16" i="1"/>
  <c r="M16" i="1" s="1"/>
  <c r="H16" i="1"/>
  <c r="S15" i="1"/>
  <c r="R15" i="1"/>
  <c r="O15" i="1"/>
  <c r="L15" i="1"/>
  <c r="I15" i="1"/>
  <c r="M15" i="1" s="1"/>
  <c r="H15" i="1"/>
  <c r="S14" i="1"/>
  <c r="S18" i="1" s="1"/>
  <c r="R14" i="1"/>
  <c r="R18" i="1" s="1"/>
  <c r="O14" i="1"/>
  <c r="O18" i="1" s="1"/>
  <c r="L14" i="1"/>
  <c r="L18" i="1" s="1"/>
  <c r="I14" i="1"/>
  <c r="M14" i="1" s="1"/>
  <c r="M18" i="1" s="1"/>
  <c r="H14" i="1"/>
  <c r="E5" i="1"/>
  <c r="E6" i="1" s="1"/>
  <c r="E4" i="1"/>
</calcChain>
</file>

<file path=xl/sharedStrings.xml><?xml version="1.0" encoding="utf-8"?>
<sst xmlns="http://schemas.openxmlformats.org/spreadsheetml/2006/main" count="82" uniqueCount="63">
  <si>
    <t>Förderprogramm Elternchance II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</si>
  <si>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</si>
  <si>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</si>
  <si>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</si>
  <si>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</si>
  <si>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</si>
  <si>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</si>
  <si>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</si>
  <si>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</si>
  <si>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</si>
  <si>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</si>
  <si>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</si>
  <si>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</si>
  <si>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</si>
  <si>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</si>
  <si>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</si>
  <si>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</si>
  <si>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</si>
  <si>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</si>
  <si>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</si>
  <si>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</si>
  <si>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</si>
  <si>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</si>
  <si>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</si>
  <si>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</si>
  <si>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</si>
  <si>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</si>
  <si>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</si>
  <si>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</si>
  <si>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</si>
  <si>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</si>
  <si>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</si>
  <si>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</si>
  <si>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</si>
  <si>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</si>
  <si>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</si>
  <si>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</si>
  <si>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</si>
  <si>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</si>
  <si>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</si>
  <si>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</si>
  <si>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</si>
  <si>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EC.0002.15</t>
  </si>
  <si>
    <t>AWO</t>
  </si>
  <si>
    <t>ser 1</t>
  </si>
  <si>
    <t>EC.0002.15 Konsortium</t>
  </si>
  <si>
    <t>fes:entry:t:1:EC.0002.15</t>
  </si>
  <si>
    <t>fes:exit:t:1:EC.0002.15</t>
  </si>
  <si>
    <t>fes:c1_2+exit:t:1:EC.0002.15</t>
  </si>
  <si>
    <t>ÜR 1</t>
  </si>
  <si>
    <t>fes:entry:t:2:EC.0002.15</t>
  </si>
  <si>
    <t>fes:exit:t:2:EC.0002.15</t>
  </si>
  <si>
    <t>fes:c1_2+exit:t:2:EC.0002.15</t>
  </si>
  <si>
    <t>ser 2</t>
  </si>
  <si>
    <t>fes:entry:t:3:EC.0002.15</t>
  </si>
  <si>
    <t>fes:exit:t:3:EC.0002.15</t>
  </si>
  <si>
    <t>fes:c1_2+exit:t:3:EC.0002.15</t>
  </si>
  <si>
    <t>ÜR 2</t>
  </si>
  <si>
    <t>fes:entry:t:4:EC.0002.15</t>
  </si>
  <si>
    <t>fes:exit:t:4:EC.0002.15</t>
  </si>
  <si>
    <t>fes:c1_2+exit:t:4:EC.0002.15</t>
  </si>
  <si>
    <t>Werte</t>
  </si>
  <si>
    <t>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</si>
</sst>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7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Border="1" applyAlignment="1"/>
    <xf numFmtId="1" fontId="10" fillId="0" borderId="0" xfId="0" applyNumberFormat="1" applyFont="1" applyBorder="1" applyAlignment="1"/>
  </cellXfs>
  <cellStyles count="1">
    <cellStyle name="Standard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48572"/>
  <sheetViews>
    <sheetView tabSelected="1" zoomScaleNormal="100" workbookViewId="0">
      <selection activeCell="B6" sqref="B6"/>
    </sheetView>
  </sheetViews>
  <sheetFormatPr baseColWidth="10" defaultColWidth="9.140625" defaultRowHeight="15" x14ac:dyDescent="0.25"/>
  <cols>
    <col min="1" max="1" width="12.5703125" style="9" customWidth="1"/>
    <col min="2" max="2" width="23.5703125" style="9" customWidth="1"/>
    <col min="3" max="4" width="9.140625" style="9" customWidth="1"/>
    <col min="5" max="5" width="37.140625" style="10" customWidth="1"/>
    <col min="6" max="6" width="12.42578125" style="10" customWidth="1"/>
    <col min="7" max="7" width="11.140625" style="10" customWidth="1"/>
    <col min="8" max="9" width="9.140625" style="9" customWidth="1"/>
    <col min="10" max="10" width="10.7109375" style="9" customWidth="1"/>
    <col min="11" max="11" width="13.28515625" style="9" customWidth="1"/>
    <col min="12" max="13" width="14.140625" style="9" customWidth="1"/>
    <col min="14" max="19" width="11.28515625" style="9" customWidth="1"/>
    <col min="20" max="1025" width="9.140625" style="9" customWidth="1"/>
  </cols>
  <sheetData>
    <row r="1" spans="1:19" ht="17.45" customHeight="1" x14ac:dyDescent="0.3">
      <c r="A1" s="11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9" customFormat="1" ht="13.9" customHeight="1" x14ac:dyDescent="0.25"/>
    <row r="3" spans="1:19" ht="13.9" customHeight="1" x14ac:dyDescent="0.25">
      <c r="A3" s="13" t="s">
        <v>1</v>
      </c>
      <c r="I3" s="13" t="s">
        <v>2</v>
      </c>
    </row>
    <row r="4" spans="1:19" ht="13.9" customHeight="1" x14ac:dyDescent="0.25">
      <c r="A4" s="9" t="s">
        <v>3</v>
      </c>
      <c r="B4" s="14">
        <v>43466</v>
      </c>
      <c r="C4" s="8" t="s">
        <v>4</v>
      </c>
      <c r="D4" s="8"/>
      <c r="E4" s="15">
        <f>DATEDIF(B4,B5,"M")+1</f>
        <v>24</v>
      </c>
      <c r="I4" s="16" t="s">
        <v>5</v>
      </c>
      <c r="J4" s="9" t="s">
        <v>6</v>
      </c>
    </row>
    <row r="5" spans="1:19" ht="13.9" customHeight="1" x14ac:dyDescent="0.25">
      <c r="A5" s="9" t="s">
        <v>7</v>
      </c>
      <c r="B5" s="14">
        <v>44196</v>
      </c>
      <c r="C5" s="8" t="s">
        <v>8</v>
      </c>
      <c r="D5" s="8"/>
      <c r="E5" s="15">
        <f>DATEDIF(B4,IF(B6&lt;B5,B6,B5),"M")+1</f>
        <v>1</v>
      </c>
      <c r="I5" s="17" t="s">
        <v>9</v>
      </c>
      <c r="J5" s="9" t="s">
        <v>10</v>
      </c>
    </row>
    <row r="6" spans="1:19" ht="13.9" customHeight="1" x14ac:dyDescent="0.25">
      <c r="A6" s="9" t="s">
        <v>11</v>
      </c>
      <c r="B6" s="18">
        <v>43466</v>
      </c>
      <c r="C6" s="8" t="s">
        <v>12</v>
      </c>
      <c r="D6" s="8"/>
      <c r="E6" s="19">
        <f>E5/E4</f>
        <v>4.1666666666666664E-2</v>
      </c>
      <c r="I6" s="20" t="s">
        <v>13</v>
      </c>
      <c r="J6" s="9" t="s">
        <v>14</v>
      </c>
    </row>
    <row r="7" spans="1:19" ht="13.9" customHeight="1" x14ac:dyDescent="0.25">
      <c r="I7" s="21" t="s">
        <v>15</v>
      </c>
      <c r="J7" s="9" t="s">
        <v>16</v>
      </c>
    </row>
    <row r="8" spans="1:19" ht="13.9" customHeight="1" x14ac:dyDescent="0.25">
      <c r="I8" s="21" t="s">
        <v>17</v>
      </c>
    </row>
    <row r="9" spans="1:19" ht="13.9" customHeight="1" x14ac:dyDescent="0.25">
      <c r="I9" s="21"/>
    </row>
    <row r="10" spans="1:19" ht="13.9" customHeight="1" x14ac:dyDescent="0.25">
      <c r="I10" s="21"/>
    </row>
    <row r="11" spans="1:19" ht="24.75" customHeight="1" x14ac:dyDescent="0.25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6" t="s">
        <v>19</v>
      </c>
      <c r="K11" s="6"/>
      <c r="L11" s="6"/>
      <c r="M11" s="6"/>
      <c r="N11" s="5" t="s">
        <v>20</v>
      </c>
      <c r="O11" s="5"/>
      <c r="P11" s="5"/>
      <c r="Q11" s="5"/>
      <c r="R11" s="5"/>
      <c r="S11" s="5"/>
    </row>
    <row r="12" spans="1:19" ht="13.9" customHeight="1" x14ac:dyDescent="0.25">
      <c r="A12" s="4"/>
      <c r="B12" s="4"/>
      <c r="C12" s="4"/>
      <c r="D12" s="4"/>
      <c r="E12" s="4"/>
      <c r="F12" s="22"/>
      <c r="G12" s="22"/>
      <c r="H12" s="23"/>
      <c r="I12" s="23"/>
      <c r="J12" s="24" t="s">
        <v>21</v>
      </c>
      <c r="K12" s="3" t="s">
        <v>22</v>
      </c>
      <c r="L12" s="3"/>
      <c r="M12" s="3"/>
      <c r="N12" s="2" t="s">
        <v>23</v>
      </c>
      <c r="O12" s="2"/>
      <c r="P12" s="1" t="s">
        <v>22</v>
      </c>
      <c r="Q12" s="1"/>
      <c r="R12" s="1"/>
      <c r="S12" s="1"/>
    </row>
    <row r="13" spans="1:19" s="29" customFormat="1" ht="33" customHeight="1" x14ac:dyDescent="0.25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spans="1:19" ht="15.75" customHeight="1" x14ac:dyDescent="0.25">
      <c r="A14" s="30" t="s">
        <v>42</v>
      </c>
      <c r="B14" s="31" t="s">
        <v>43</v>
      </c>
      <c r="C14" s="32" t="s">
        <v>44</v>
      </c>
      <c r="D14" s="32"/>
      <c r="E14" s="33" t="s">
        <v>45</v>
      </c>
      <c r="F14" s="34">
        <v>43466</v>
      </c>
      <c r="G14" s="34">
        <v>44196</v>
      </c>
      <c r="H14" s="35">
        <f>DATEDIF(F14,G14,"M")+1</f>
        <v>24</v>
      </c>
      <c r="I14" s="35">
        <f>DATEDIF(F14,IF($B$6&lt;G14,$B$6,G14),"M")+1</f>
        <v>1</v>
      </c>
      <c r="J14" s="36">
        <v>1600</v>
      </c>
      <c r="K14" s="36" t="s">
        <v>46</v>
      </c>
      <c r="L14" s="37">
        <f>IFERROR(K14/J14,0)</f>
        <v>0</v>
      </c>
      <c r="M14" s="37">
        <f>IFERROR(K14/(I14/H14*J14),0)</f>
        <v>0</v>
      </c>
      <c r="N14" s="38">
        <v>0.8</v>
      </c>
      <c r="O14" s="35">
        <f>IFERROR((J14*N14),0)</f>
        <v>1280</v>
      </c>
      <c r="P14" s="36" t="s">
        <v>47</v>
      </c>
      <c r="Q14" s="36" t="s">
        <v>48</v>
      </c>
      <c r="R14" s="37">
        <f>IFERROR(Q14/P14,0)</f>
        <v>0</v>
      </c>
      <c r="S14" s="37">
        <f>IFERROR(Q14/K14,0)</f>
        <v>0</v>
      </c>
    </row>
    <row r="15" spans="1:19" ht="15.75" customHeight="1" x14ac:dyDescent="0.25">
      <c r="A15" s="30" t="s">
        <v>42</v>
      </c>
      <c r="B15" s="31" t="s">
        <v>43</v>
      </c>
      <c r="C15" s="32" t="s">
        <v>49</v>
      </c>
      <c r="D15" s="32"/>
      <c r="E15" s="33" t="s">
        <v>45</v>
      </c>
      <c r="F15" s="34">
        <v>43466</v>
      </c>
      <c r="G15" s="34">
        <v>44196</v>
      </c>
      <c r="H15" s="35">
        <f>DATEDIF(F15,G15,"M")+1</f>
        <v>24</v>
      </c>
      <c r="I15" s="35">
        <f>DATEDIF(F15,IF($B$6&lt;G15,$B$6,G15),"M")+1</f>
        <v>1</v>
      </c>
      <c r="J15" s="36">
        <v>400</v>
      </c>
      <c r="K15" s="36" t="s">
        <v>50</v>
      </c>
      <c r="L15" s="37">
        <f>IFERROR(K15/J15,0)</f>
        <v>0</v>
      </c>
      <c r="M15" s="37">
        <f>IFERROR(K15/(I15/H15*J15),0)</f>
        <v>0</v>
      </c>
      <c r="N15" s="38">
        <v>0.8</v>
      </c>
      <c r="O15" s="35">
        <f>IFERROR((J15*N15),0)</f>
        <v>320</v>
      </c>
      <c r="P15" s="36" t="s">
        <v>51</v>
      </c>
      <c r="Q15" s="36" t="s">
        <v>52</v>
      </c>
      <c r="R15" s="37">
        <f>IFERROR(Q15/P15,0)</f>
        <v>0</v>
      </c>
      <c r="S15" s="37">
        <f>IFERROR(Q15/K15,0)</f>
        <v>0</v>
      </c>
    </row>
    <row r="16" spans="1:19" ht="15.75" customHeight="1" x14ac:dyDescent="0.25">
      <c r="A16" s="30" t="s">
        <v>42</v>
      </c>
      <c r="B16" s="31" t="s">
        <v>43</v>
      </c>
      <c r="C16" s="32" t="s">
        <v>53</v>
      </c>
      <c r="D16" s="32"/>
      <c r="E16" s="33" t="s">
        <v>45</v>
      </c>
      <c r="F16" s="34">
        <v>43466</v>
      </c>
      <c r="G16" s="34">
        <v>44196</v>
      </c>
      <c r="H16" s="35">
        <f>DATEDIF(F16,G16,"M")+1</f>
        <v>24</v>
      </c>
      <c r="I16" s="35">
        <f>DATEDIF(F16,IF($B$6&lt;G16,$B$6,G16),"M")+1</f>
        <v>1</v>
      </c>
      <c r="J16" s="36">
        <v>40</v>
      </c>
      <c r="K16" s="36" t="s">
        <v>54</v>
      </c>
      <c r="L16" s="37">
        <f>IFERROR(K16/J16,0)</f>
        <v>0</v>
      </c>
      <c r="M16" s="37">
        <f>IFERROR(K16/(I16/H16*J16),0)</f>
        <v>0</v>
      </c>
      <c r="N16" s="38">
        <v>0.8</v>
      </c>
      <c r="O16" s="35">
        <f>IFERROR((J16*N16),0)</f>
        <v>32</v>
      </c>
      <c r="P16" s="36" t="s">
        <v>55</v>
      </c>
      <c r="Q16" s="36" t="s">
        <v>56</v>
      </c>
      <c r="R16" s="37">
        <f>IFERROR(Q16/P16,0)</f>
        <v>0</v>
      </c>
      <c r="S16" s="37">
        <f>IFERROR(Q16/K16,0)</f>
        <v>0</v>
      </c>
    </row>
    <row r="17" spans="1:19" ht="15.75" customHeight="1" x14ac:dyDescent="0.25">
      <c r="A17" s="30" t="s">
        <v>42</v>
      </c>
      <c r="B17" s="31" t="s">
        <v>43</v>
      </c>
      <c r="C17" s="32" t="s">
        <v>57</v>
      </c>
      <c r="D17" s="32"/>
      <c r="E17" s="33" t="s">
        <v>45</v>
      </c>
      <c r="F17" s="34">
        <v>43466</v>
      </c>
      <c r="G17" s="34">
        <v>44196</v>
      </c>
      <c r="H17" s="35">
        <f>DATEDIF(F17,G17,"M")+1</f>
        <v>24</v>
      </c>
      <c r="I17" s="35">
        <f>DATEDIF(F17,IF($B$6&lt;G17,$B$6,G17),"M")+1</f>
        <v>1</v>
      </c>
      <c r="J17" s="36">
        <v>80</v>
      </c>
      <c r="K17" s="36" t="s">
        <v>58</v>
      </c>
      <c r="L17" s="37">
        <f>IFERROR(K17/J17,0)</f>
        <v>0</v>
      </c>
      <c r="M17" s="37">
        <f>IFERROR(K17/(I17/H17*J17),0)</f>
        <v>0</v>
      </c>
      <c r="N17" s="38">
        <v>0.8</v>
      </c>
      <c r="O17" s="35">
        <f>IFERROR((J17*N17),0)</f>
        <v>64</v>
      </c>
      <c r="P17" s="36" t="s">
        <v>59</v>
      </c>
      <c r="Q17" s="36" t="s">
        <v>60</v>
      </c>
      <c r="R17" s="37">
        <f>IFERROR(Q17/P17,0)</f>
        <v>0</v>
      </c>
      <c r="S17" s="37">
        <f>IFERROR(Q17/K17,0)</f>
        <v>0</v>
      </c>
    </row>
    <row r="18" spans="1:19" x14ac:dyDescent="0.25">
      <c r="J18" s="39">
        <f>SUM(J14:J17)</f>
        <v>2120</v>
      </c>
      <c r="K18" s="39">
        <f>SUM(K14:K17)</f>
        <v>0</v>
      </c>
      <c r="L18" s="40">
        <f>AVERAGE(L14:L17)</f>
        <v>0</v>
      </c>
      <c r="M18" s="40">
        <f>AVERAGE(M14:M17)</f>
        <v>0</v>
      </c>
      <c r="N18" s="41">
        <f>AVERAGE(N14:N17)</f>
        <v>0.8</v>
      </c>
      <c r="O18" s="42">
        <f>SUM(O14:O17)</f>
        <v>1696</v>
      </c>
      <c r="P18" s="42">
        <f>SUM(P14:P17)</f>
        <v>0</v>
      </c>
      <c r="Q18" s="42">
        <f>SUM(Q14:Q17)</f>
        <v>0</v>
      </c>
      <c r="R18" s="40">
        <f>AVERAGE(R14:R17)</f>
        <v>0</v>
      </c>
      <c r="S18" s="40">
        <f>AVERAGE(S14:S17)</f>
        <v>0</v>
      </c>
    </row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14:M17">
    <cfRule type="cellIs" dxfId="8" priority="2" operator="between">
      <formula>0.85</formula>
      <formula>1.5</formula>
    </cfRule>
    <cfRule type="cellIs" dxfId="7" priority="3" operator="between">
      <formula>0.65</formula>
      <formula>0.85</formula>
    </cfRule>
    <cfRule type="cellIs" dxfId="6" priority="4" operator="between">
      <formula>0</formula>
      <formula>0.65</formula>
    </cfRule>
  </conditionalFormatting>
  <conditionalFormatting sqref="L18">
    <cfRule type="cellIs" dxfId="5" priority="5" operator="between">
      <formula>0.85</formula>
      <formula>1.5</formula>
    </cfRule>
    <cfRule type="cellIs" dxfId="4" priority="6" operator="between">
      <formula>0.65</formula>
      <formula>0.85</formula>
    </cfRule>
    <cfRule type="cellIs" dxfId="3" priority="7" operator="between">
      <formula>0</formula>
      <formula>0.65</formula>
    </cfRule>
  </conditionalFormatting>
  <conditionalFormatting sqref="M18">
    <cfRule type="cellIs" dxfId="2" priority="8" operator="between">
      <formula>0.85</formula>
      <formula>1.5</formula>
    </cfRule>
    <cfRule type="cellIs" dxfId="1" priority="9" operator="between">
      <formula>0.65</formula>
      <formula>0.85</formula>
    </cfRule>
    <cfRule type="cellIs" dxfId="0" priority="10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="90" zoomScaleNormal="90" workbookViewId="0"/>
  </sheetViews>
  <sheetFormatPr baseColWidth="10" defaultColWidth="9.140625" defaultRowHeight="15" x14ac:dyDescent="0.25"/>
  <cols>
    <col min="1" max="1" width="14.85546875" style="9" customWidth="1"/>
    <col min="2" max="1025" width="10.7109375" style="9" customWidth="1"/>
  </cols>
  <sheetData>
    <row r="1" spans="1:2" ht="15" customHeight="1" x14ac:dyDescent="0.25">
      <c r="A1" s="9" t="s">
        <v>61</v>
      </c>
      <c r="B1" s="9" t="s">
        <v>62</v>
      </c>
    </row>
    <row r="2" spans="1:2" ht="15" customHeight="1" x14ac:dyDescent="0.25">
      <c r="A2" s="16" t="s">
        <v>5</v>
      </c>
      <c r="B2" s="9" t="s">
        <v>6</v>
      </c>
    </row>
    <row r="3" spans="1:2" ht="15" customHeight="1" x14ac:dyDescent="0.25">
      <c r="A3" s="17" t="s">
        <v>9</v>
      </c>
      <c r="B3" s="9" t="s">
        <v>10</v>
      </c>
    </row>
    <row r="4" spans="1:2" ht="15" customHeight="1" x14ac:dyDescent="0.25">
      <c r="A4" s="20" t="s">
        <v>13</v>
      </c>
      <c r="B4" s="9" t="s">
        <v>14</v>
      </c>
    </row>
    <row r="5" spans="1:2" ht="15" customHeight="1" x14ac:dyDescent="0.25">
      <c r="A5" s="9" t="s">
        <v>15</v>
      </c>
      <c r="B5" s="9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18</cp:revision>
  <dcterms:created xsi:type="dcterms:W3CDTF">2006-09-16T00:00:00Z</dcterms:created>
  <dcterms:modified xsi:type="dcterms:W3CDTF">2020-08-11T12:41:26Z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