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  <sheet name="Farbskal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<sst xmlns="http://schemas.openxmlformats.org/spreadsheetml/2006/main" count="261" uniqueCount="222">
  <si>
    <t xml:space="preserve">Förderprogramm Perspektive Wiedereinstieg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</si>
  <si>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</si>
  <si>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</si>
  <si>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</si>
  <si>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</si>
  <si>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</si>
  <si>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</si>
  <si>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</si>
  <si>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</si>
  <si>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</si>
  <si>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</si>
  <si>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Stand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</si>
  <si>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</si>
  <si>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</si>
  <si>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</si>
  <si>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</si>
  <si>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</si>
  <si>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</si>
  <si>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Stammdaten</t>
  </si>
  <si>
    <t xml:space="preserve">Outputindikator </t>
  </si>
  <si>
    <r>
      <rPr>
        <b val="true"/>
        <sz val="12"/>
        <color rgb="FF000000"/>
        <rFont val="Calibri"/>
        <family val="2"/>
        <charset val="1"/>
      </rPr>
      <t xml:space="preserve">Ergebnisindikator 
</t>
    </r>
    <r>
      <rPr>
        <sz val="11"/>
        <color rgb="FF000000"/>
        <rFont val="Calibri"/>
        <family val="2"/>
        <charset val="1"/>
      </rPr>
      <t xml:space="preserve">(erfolgreiche Austritte gem. progr.-spezifischer Vorgaben)</t>
    </r>
  </si>
  <si>
    <t xml:space="preserve">SOLL </t>
  </si>
  <si>
    <t xml:space="preserve">IST</t>
  </si>
  <si>
    <t xml:space="preserve">SOLL</t>
  </si>
  <si>
    <t xml:space="preserve">Vorhaben-kennung</t>
  </si>
  <si>
    <t xml:space="preserve">Träger</t>
  </si>
  <si>
    <t xml:space="preserve">Region</t>
  </si>
  <si>
    <t xml:space="preserve">Bundesland</t>
  </si>
  <si>
    <t xml:space="preserve">Name in der Datenbank
(beneficiary_name)</t>
  </si>
  <si>
    <t xml:space="preserve">Vorhabenbeginn</t>
  </si>
  <si>
    <t xml:space="preserve">Vorhabenende</t>
  </si>
  <si>
    <t xml:space="preserve">Laufzeit gesamt (Monate)</t>
  </si>
  <si>
    <t xml:space="preserve">Laufzeit
 aktuell
(Monate)</t>
  </si>
  <si>
    <t xml:space="preserve">OI  
(lt. ZB)</t>
  </si>
  <si>
    <t xml:space="preserve">OI 
(Eintritte)</t>
  </si>
  <si>
    <t xml:space="preserve">OI anteilig nach Laufzeit gesamt
(Füllstand)</t>
  </si>
  <si>
    <t xml:space="preserve">OI anteilig nach Laufzeit aktuell
(Zwischenziel)</t>
  </si>
  <si>
    <t xml:space="preserve">EI</t>
  </si>
  <si>
    <t xml:space="preserve">EI (absolut)</t>
  </si>
  <si>
    <t xml:space="preserve">Austritte</t>
  </si>
  <si>
    <t xml:space="preserve">EI anteilig Austritte</t>
  </si>
  <si>
    <t xml:space="preserve">EI anteilig OI</t>
  </si>
  <si>
    <t xml:space="preserve">PWE.0001.15</t>
  </si>
  <si>
    <t xml:space="preserve">Berufsbildungszentrum Augsburg der Lehmbaugruppe gGmbH</t>
  </si>
  <si>
    <t xml:space="preserve">ser 1</t>
  </si>
  <si>
    <t xml:space="preserve">BY</t>
  </si>
  <si>
    <t xml:space="preserve">PWE.0001.15 BBZ Augsburg</t>
  </si>
  <si>
    <t xml:space="preserve">fes:target:t:*:PWE.0001.15</t>
  </si>
  <si>
    <t xml:space="preserve">fes:entry:t:*:PWE.0001.15</t>
  </si>
  <si>
    <t xml:space="preserve">fes:exit:t:*:PWE.0001.15</t>
  </si>
  <si>
    <t xml:space="preserve">fes:a2_1+exit:t:*:PWE.0001.15</t>
  </si>
  <si>
    <t xml:space="preserve">PWE.0002.15</t>
  </si>
  <si>
    <t xml:space="preserve">KWB Koordinierungsstelle Weiterbildung und Beschäftigung e.V</t>
  </si>
  <si>
    <t xml:space="preserve">HH</t>
  </si>
  <si>
    <t xml:space="preserve">PWE.0002.15 KWB Hamburg</t>
  </si>
  <si>
    <t xml:space="preserve">fes:target:t:*:PWE.0002.15</t>
  </si>
  <si>
    <t xml:space="preserve">fes:entry:t:*:PWE.0002.15</t>
  </si>
  <si>
    <t xml:space="preserve">fes:exit:t:*:PWE.0002.15</t>
  </si>
  <si>
    <t xml:space="preserve">fes:a2_1+exit:t:*:PWE.0002.15</t>
  </si>
  <si>
    <t xml:space="preserve">PWE.0003.15</t>
  </si>
  <si>
    <t xml:space="preserve">ÜAG gGmbH Jena -über alle Grenzen-</t>
  </si>
  <si>
    <t xml:space="preserve">ÜR 1</t>
  </si>
  <si>
    <t xml:space="preserve">TH</t>
  </si>
  <si>
    <t xml:space="preserve">PWE.0003.15 UeAG Jena</t>
  </si>
  <si>
    <t xml:space="preserve">fes:target:t:*:PWE.0003.15</t>
  </si>
  <si>
    <t xml:space="preserve">fes:entry:t:*:PWE.0003.15</t>
  </si>
  <si>
    <t xml:space="preserve">fes:exit:t:*:PWE.0003.15</t>
  </si>
  <si>
    <t xml:space="preserve">fes:a2_1+exit:t:*:PWE.0003.15</t>
  </si>
  <si>
    <t xml:space="preserve">PWE.0004.15</t>
  </si>
  <si>
    <t xml:space="preserve">Frauennetzwerk zur Arbeitssituation e. V.</t>
  </si>
  <si>
    <t xml:space="preserve">SH</t>
  </si>
  <si>
    <t xml:space="preserve">PWE.0004.15 Frauennetzwerk Kiel</t>
  </si>
  <si>
    <t xml:space="preserve">fes:target:t:*:PWE.0004.15</t>
  </si>
  <si>
    <t xml:space="preserve">fes:entry:t:*:PWE.0004.15</t>
  </si>
  <si>
    <t xml:space="preserve">fes:exit:t:*:PWE.0004.15</t>
  </si>
  <si>
    <t xml:space="preserve">fes:a2_1+exit:t:*:PWE.0004.15</t>
  </si>
  <si>
    <t xml:space="preserve">PWE.0005.15</t>
  </si>
  <si>
    <t xml:space="preserve">IMBSE Schwerin GmbH</t>
  </si>
  <si>
    <t xml:space="preserve">MV</t>
  </si>
  <si>
    <t xml:space="preserve">PWE.0005.15 IMBSE Schwerin</t>
  </si>
  <si>
    <t xml:space="preserve">fes:target:t:*:PWE.0005.15</t>
  </si>
  <si>
    <t xml:space="preserve">fes:entry:t:*:PWE.0005.15</t>
  </si>
  <si>
    <t xml:space="preserve">fes:exit:t:*:PWE.0005.15</t>
  </si>
  <si>
    <t xml:space="preserve">fes:a2_1+exit:t:*:PWE.0005.15</t>
  </si>
  <si>
    <t xml:space="preserve">PWE.0006.15</t>
  </si>
  <si>
    <t xml:space="preserve">Landeshauptstadt Potsdam, Fachstelle Arbeitsmarktpolitik und</t>
  </si>
  <si>
    <t xml:space="preserve">BB</t>
  </si>
  <si>
    <t xml:space="preserve">PWE.0006.15 Landeshauptstadt Potsdam</t>
  </si>
  <si>
    <t xml:space="preserve">fes:target:t:*:PWE.0006.15</t>
  </si>
  <si>
    <t xml:space="preserve">fes:entry:t:*:PWE.0006.15</t>
  </si>
  <si>
    <t xml:space="preserve">fes:exit:t:*:PWE.0006.15</t>
  </si>
  <si>
    <t xml:space="preserve">fes:a2_1+exit:t:*:PWE.0006.15</t>
  </si>
  <si>
    <t xml:space="preserve">PWE.0007.15</t>
  </si>
  <si>
    <t xml:space="preserve">ProArbeit kAöR</t>
  </si>
  <si>
    <t xml:space="preserve">ÜR 2</t>
  </si>
  <si>
    <t xml:space="preserve">NI</t>
  </si>
  <si>
    <t xml:space="preserve">PWE.0007.15 ProArbeit Osterholz</t>
  </si>
  <si>
    <t xml:space="preserve">fes:target:t:*:PWE.0007.15</t>
  </si>
  <si>
    <t xml:space="preserve">fes:entry:t:*:PWE.0007.15</t>
  </si>
  <si>
    <t xml:space="preserve">fes:exit:t:*:PWE.0007.15</t>
  </si>
  <si>
    <t xml:space="preserve">fes:a2_1+exit:t:*:PWE.0007.15</t>
  </si>
  <si>
    <t xml:space="preserve">PWE.0008.15</t>
  </si>
  <si>
    <t xml:space="preserve">Witt Schulungszentrum GmbH</t>
  </si>
  <si>
    <t xml:space="preserve">SN</t>
  </si>
  <si>
    <t xml:space="preserve">PWE.0008.15 WITT Vogtlandkreis</t>
  </si>
  <si>
    <t xml:space="preserve">fes:target:t:*:PWE.0008.15</t>
  </si>
  <si>
    <t xml:space="preserve">fes:entry:t:*:PWE.0008.15</t>
  </si>
  <si>
    <t xml:space="preserve">fes:exit:t:*:PWE.0008.15</t>
  </si>
  <si>
    <t xml:space="preserve">fes:a2_1+exit:t:*:PWE.0008.15</t>
  </si>
  <si>
    <t xml:space="preserve">PWE.0009.15</t>
  </si>
  <si>
    <t xml:space="preserve">BiLSE-Institut für Bildung und Forschung GmbH</t>
  </si>
  <si>
    <t xml:space="preserve">PWE.0009.15 BiLSE Rostock</t>
  </si>
  <si>
    <t xml:space="preserve">fes:target:t:*:PWE.0009.15</t>
  </si>
  <si>
    <t xml:space="preserve">fes:entry:t:*:PWE.0009.15</t>
  </si>
  <si>
    <t xml:space="preserve">fes:exit:t:*:PWE.0009.15</t>
  </si>
  <si>
    <t xml:space="preserve">fes:a2_1+exit:t:*:PWE.0009.15</t>
  </si>
  <si>
    <t xml:space="preserve">PWE.0010.15</t>
  </si>
  <si>
    <t xml:space="preserve">WEQUA GmbH</t>
  </si>
  <si>
    <t xml:space="preserve">PWE.0010.15 WeQua Lauchhammer</t>
  </si>
  <si>
    <t xml:space="preserve">fes:target:t:*:PWE.0010.15</t>
  </si>
  <si>
    <t xml:space="preserve">fes:entry:t:*:PWE.0010.15</t>
  </si>
  <si>
    <t xml:space="preserve">fes:exit:t:*:PWE.0010.15</t>
  </si>
  <si>
    <t xml:space="preserve">fes:a2_1+exit:t:*:PWE.0010.15</t>
  </si>
  <si>
    <t xml:space="preserve">PWE.0011.15</t>
  </si>
  <si>
    <t xml:space="preserve">Institut für Berufliche Bildung AG</t>
  </si>
  <si>
    <t xml:space="preserve">ST</t>
  </si>
  <si>
    <t xml:space="preserve">PWE.0011.15 IBB Stendal</t>
  </si>
  <si>
    <t xml:space="preserve">fes:target:t:*:PWE.0011.15</t>
  </si>
  <si>
    <t xml:space="preserve">fes:entry:t:*:PWE.0011.15</t>
  </si>
  <si>
    <t xml:space="preserve">fes:exit:t:*:PWE.0011.15</t>
  </si>
  <si>
    <t xml:space="preserve">fes:a2_1+exit:t:*:PWE.0011.15</t>
  </si>
  <si>
    <t xml:space="preserve">PWE.0012.15</t>
  </si>
  <si>
    <t xml:space="preserve">Ziola GmbH</t>
  </si>
  <si>
    <t xml:space="preserve">PWE.0012.15 Ziola Eisenach</t>
  </si>
  <si>
    <t xml:space="preserve">fes:target:t:*:PWE.0012.15</t>
  </si>
  <si>
    <t xml:space="preserve">fes:entry:t:*:PWE.0012.15</t>
  </si>
  <si>
    <t xml:space="preserve">fes:exit:t:*:PWE.0012.15</t>
  </si>
  <si>
    <t xml:space="preserve">fes:a2_1+exit:t:*:PWE.0012.15</t>
  </si>
  <si>
    <t xml:space="preserve">PWE.0013.15</t>
  </si>
  <si>
    <t xml:space="preserve">EducationManagementConsortium GmbH</t>
  </si>
  <si>
    <t xml:space="preserve">PWE.0013.15 emc Nuernberg</t>
  </si>
  <si>
    <t xml:space="preserve">fes:target:t:*:PWE.0013.15</t>
  </si>
  <si>
    <t xml:space="preserve">fes:entry:t:*:PWE.0013.15</t>
  </si>
  <si>
    <t xml:space="preserve">fes:exit:t:*:PWE.0013.15</t>
  </si>
  <si>
    <t xml:space="preserve">fes:a2_1+exit:t:*:PWE.0013.15</t>
  </si>
  <si>
    <t xml:space="preserve">PWE.0014.15</t>
  </si>
  <si>
    <t xml:space="preserve">IMBSE GmbH Krefeld</t>
  </si>
  <si>
    <t xml:space="preserve">NW</t>
  </si>
  <si>
    <t xml:space="preserve">PWE.0014.15 IMBSE Krefeld</t>
  </si>
  <si>
    <t xml:space="preserve">fes:target:t:*:PWE.0014.15</t>
  </si>
  <si>
    <t xml:space="preserve">fes:entry:t:*:PWE.0014.15</t>
  </si>
  <si>
    <t xml:space="preserve">fes:exit:t:*:PWE.0014.15</t>
  </si>
  <si>
    <t xml:space="preserve">fes:a2_1+exit:t:*:PWE.0014.15</t>
  </si>
  <si>
    <t xml:space="preserve">PWE.0015.15</t>
  </si>
  <si>
    <t xml:space="preserve">Volkshochschule (VHS) Göttingen gGmbH</t>
  </si>
  <si>
    <t xml:space="preserve">PWE.0015.15 VHS Göttingen</t>
  </si>
  <si>
    <t xml:space="preserve">fes:target:t:*:PWE.0015.15</t>
  </si>
  <si>
    <t xml:space="preserve">fes:entry:t:*:PWE.0015.15</t>
  </si>
  <si>
    <t xml:space="preserve">fes:exit:t:*:PWE.0015.15</t>
  </si>
  <si>
    <t xml:space="preserve">fes:a2_1+exit:t:*:PWE.0015.15</t>
  </si>
  <si>
    <t xml:space="preserve">PWE.0016.15</t>
  </si>
  <si>
    <t xml:space="preserve">Landeshauptstadt München, Referat für Arbeit und Wirtschaft</t>
  </si>
  <si>
    <t xml:space="preserve">PWE.0016.15 power_m München</t>
  </si>
  <si>
    <t xml:space="preserve">fes:target:t:*:PWE.0016.15</t>
  </si>
  <si>
    <t xml:space="preserve">fes:entry:t:*:PWE.0016.15</t>
  </si>
  <si>
    <t xml:space="preserve">fes:exit:t:*:PWE.0016.15</t>
  </si>
  <si>
    <t xml:space="preserve">fes:a2_1+exit:t:*:PWE.0016.15</t>
  </si>
  <si>
    <t xml:space="preserve">PWE.0017.15</t>
  </si>
  <si>
    <t xml:space="preserve">Berufliche Bildung im Deutschen Hausfrauenverbund e.V.</t>
  </si>
  <si>
    <t xml:space="preserve">PWE.0017.15 BbiDHB Pinneberg</t>
  </si>
  <si>
    <t xml:space="preserve">fes:target:t:*:PWE.0017.15</t>
  </si>
  <si>
    <t xml:space="preserve">fes:entry:t:*:PWE.0017.15</t>
  </si>
  <si>
    <t xml:space="preserve">fes:exit:t:*:PWE.0017.15</t>
  </si>
  <si>
    <t xml:space="preserve">fes:a2_1+exit:t:*:PWE.0017.15</t>
  </si>
  <si>
    <t xml:space="preserve">PWE.0018.15</t>
  </si>
  <si>
    <t xml:space="preserve">sefo femkom-Frauenkompetenzzentrum</t>
  </si>
  <si>
    <t xml:space="preserve">HE</t>
  </si>
  <si>
    <t xml:space="preserve">PWE.0018.15 sefo femkom Darmstadt</t>
  </si>
  <si>
    <t xml:space="preserve">fes:target:t:*:PWE.0018.15</t>
  </si>
  <si>
    <t xml:space="preserve">fes:entry:t:*:PWE.0018.15</t>
  </si>
  <si>
    <t xml:space="preserve">fes:exit:t:*:PWE.0018.15</t>
  </si>
  <si>
    <t xml:space="preserve">fes:a2_1+exit:t:*:PWE.0018.15</t>
  </si>
  <si>
    <t xml:space="preserve">PWE.0019.15</t>
  </si>
  <si>
    <t xml:space="preserve">Evangelischer Diakonieverband im Landkreis Calw</t>
  </si>
  <si>
    <t xml:space="preserve">BW</t>
  </si>
  <si>
    <t xml:space="preserve">PWE.0019.15 Diakonieverbund Calw</t>
  </si>
  <si>
    <t xml:space="preserve">fes:target:t:*:PWE.0019.15</t>
  </si>
  <si>
    <t xml:space="preserve">fes:entry:t:*:PWE.0019.15</t>
  </si>
  <si>
    <t xml:space="preserve">fes:exit:t:*:PWE.0019.15</t>
  </si>
  <si>
    <t xml:space="preserve">fes:a2_1+exit:t:*:PWE.0019.15</t>
  </si>
  <si>
    <t xml:space="preserve">PWE.0020.15</t>
  </si>
  <si>
    <t xml:space="preserve">Frauen in Arbeit und Wirtschaft e. V.</t>
  </si>
  <si>
    <t xml:space="preserve">HB</t>
  </si>
  <si>
    <t xml:space="preserve">PWE.0020.15 FAW Bremen</t>
  </si>
  <si>
    <t xml:space="preserve">fes:target:t:*:PWE.0020.15</t>
  </si>
  <si>
    <t xml:space="preserve">fes:entry:t:*:PWE.0020.15</t>
  </si>
  <si>
    <t xml:space="preserve">fes:exit:t:*:PWE.0020.15</t>
  </si>
  <si>
    <t xml:space="preserve">fes:a2_1+exit:t:*:PWE.0020.15</t>
  </si>
  <si>
    <t xml:space="preserve">PWE.0021.15</t>
  </si>
  <si>
    <t xml:space="preserve">Q-Prints &amp; Service gGmbH</t>
  </si>
  <si>
    <t xml:space="preserve">PWE.0021.15 qprints Pforzheim</t>
  </si>
  <si>
    <t xml:space="preserve">fes:target:t:*:PWE.0021.15</t>
  </si>
  <si>
    <t xml:space="preserve">fes:entry:t:*:PWE.0021.15</t>
  </si>
  <si>
    <t xml:space="preserve">fes:exit:t:*:PWE.0021.15</t>
  </si>
  <si>
    <t xml:space="preserve">fes:a2_1+exit:t:*:PWE.0021.15</t>
  </si>
  <si>
    <t xml:space="preserve">PWE.0022.15</t>
  </si>
  <si>
    <t xml:space="preserve">Gesellschaft für Berufsbildung und Berufstraining mbH</t>
  </si>
  <si>
    <t xml:space="preserve">RP</t>
  </si>
  <si>
    <t xml:space="preserve">PWE.0022.15 GBB Bad Neuenahr</t>
  </si>
  <si>
    <t xml:space="preserve">fes:target:t:*:PWE.0022.15</t>
  </si>
  <si>
    <t xml:space="preserve">fes:entry:t:*:PWE.0022.15</t>
  </si>
  <si>
    <t xml:space="preserve">fes:exit:t:*:PWE.0022.15</t>
  </si>
  <si>
    <t xml:space="preserve">fes:a2_1+exit:t:*:PWE.0022.15</t>
  </si>
  <si>
    <t xml:space="preserve">PWE.0023.15</t>
  </si>
  <si>
    <t xml:space="preserve">Christliches Jegendorfwerk Deutschland gem. e.V.</t>
  </si>
  <si>
    <t xml:space="preserve">PWE.0023.15 CJD Mainz</t>
  </si>
  <si>
    <t xml:space="preserve">fes:target:t:*:PWE.0023.15</t>
  </si>
  <si>
    <t xml:space="preserve">fes:entry:t:*:PWE.0023.15</t>
  </si>
  <si>
    <t xml:space="preserve">fes:exit:t:*:PWE.0023.15</t>
  </si>
  <si>
    <t xml:space="preserve">fes:a2_1+exit:t:*:PWE.0023.15</t>
  </si>
  <si>
    <t xml:space="preserve">Werte</t>
  </si>
  <si>
    <t xml:space="preserve">Farbe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</si>
</sst>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\ %"/>
    <numFmt numFmtId="167" formatCode="0"/>
    <numFmt numFmtId="168" formatCode="0.0%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8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3" fillId="7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7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9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37"/>
  <sheetViews>
    <sheetView showFormulas="false" showGridLines="true" showRowColHeaders="true" showZeros="true" rightToLeft="false" tabSelected="true" showOutlineSymbols="true" defaultGridColor="true" view="normal" topLeftCell="A12" colorId="64" zoomScale="100" zoomScaleNormal="100" zoomScalePageLayoutView="100" workbookViewId="0">
      <selection pane="topLeft" activeCell="A16" activeCellId="0" sqref="A16"/>
    </sheetView>
  </sheetViews>
  <sheetFormatPr defaultRowHeight="15" zeroHeight="false" outlineLevelRow="0" outlineLevelCol="0"/>
  <cols>
    <col collapsed="false" customWidth="true" hidden="false" outlineLevel="0" max="1" min="1" style="1" width="12.57"/>
    <col collapsed="false" customWidth="true" hidden="false" outlineLevel="0" max="2" min="2" style="1" width="23.57"/>
    <col collapsed="false" customWidth="true" hidden="false" outlineLevel="0" max="4" min="3" style="1" width="9.14"/>
    <col collapsed="false" customWidth="true" hidden="false" outlineLevel="0" max="5" min="5" style="2" width="37.14"/>
    <col collapsed="false" customWidth="true" hidden="false" outlineLevel="0" max="6" min="6" style="2" width="12.42"/>
    <col collapsed="false" customWidth="true" hidden="false" outlineLevel="0" max="7" min="7" style="2" width="11.14"/>
    <col collapsed="false" customWidth="true" hidden="false" outlineLevel="0" max="9" min="8" style="1" width="9.14"/>
    <col collapsed="false" customWidth="true" hidden="false" outlineLevel="0" max="10" min="10" style="1" width="10.71"/>
    <col collapsed="false" customWidth="true" hidden="false" outlineLevel="0" max="11" min="11" style="1" width="13.29"/>
    <col collapsed="false" customWidth="true" hidden="false" outlineLevel="0" max="13" min="12" style="1" width="14.15"/>
    <col collapsed="false" customWidth="true" hidden="false" outlineLevel="0" max="19" min="14" style="1" width="11.29"/>
    <col collapsed="false" customWidth="true" hidden="false" outlineLevel="0" max="1025" min="20" style="1" width="9.14"/>
  </cols>
  <sheetData>
    <row r="1" customFormat="false" ht="17.45" hidden="false" customHeight="true" outlineLevel="0" collapsed="false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true" ht="13.9" hidden="false" customHeight="true" outlineLevel="0" collapsed="false"/>
    <row r="3" customFormat="false" ht="13.9" hidden="false" customHeight="true" outlineLevel="0" collapsed="false">
      <c r="A3" s="5" t="s">
        <v>1</v>
      </c>
      <c r="I3" s="5" t="s">
        <v>2</v>
      </c>
    </row>
    <row r="4" customFormat="false" ht="13.9" hidden="false" customHeight="true" outlineLevel="0" collapsed="false">
      <c r="A4" s="1" t="s">
        <v>3</v>
      </c>
      <c r="B4" s="6" t="n">
        <v>42005</v>
      </c>
      <c r="C4" s="7" t="s">
        <v>4</v>
      </c>
      <c r="D4" s="7"/>
      <c r="E4" s="8" t="n">
        <f aca="false">DATEDIF(B4,B5,"M")+1</f>
        <v>48</v>
      </c>
      <c r="I4" s="9" t="s">
        <v>5</v>
      </c>
      <c r="J4" s="1" t="s">
        <v>6</v>
      </c>
    </row>
    <row r="5" customFormat="false" ht="13.9" hidden="false" customHeight="true" outlineLevel="0" collapsed="false">
      <c r="A5" s="1" t="s">
        <v>7</v>
      </c>
      <c r="B5" s="6" t="n">
        <v>43465</v>
      </c>
      <c r="C5" s="7" t="s">
        <v>8</v>
      </c>
      <c r="D5" s="7"/>
      <c r="E5" s="8" t="n">
        <f aca="false">DATEDIF(B4,IF(B6&lt;B5,B6,B5),"M")+1</f>
        <v>48</v>
      </c>
      <c r="I5" s="10" t="s">
        <v>9</v>
      </c>
      <c r="J5" s="1" t="s">
        <v>10</v>
      </c>
    </row>
    <row r="6" customFormat="false" ht="13.9" hidden="false" customHeight="true" outlineLevel="0" collapsed="false">
      <c r="A6" s="1" t="s">
        <v>11</v>
      </c>
      <c r="B6" s="11" t="n">
        <v>43466</v>
      </c>
      <c r="C6" s="7" t="s">
        <v>12</v>
      </c>
      <c r="D6" s="7"/>
      <c r="E6" s="12" t="n">
        <f aca="false">E5/E4</f>
        <v>1</v>
      </c>
      <c r="I6" s="13" t="s">
        <v>13</v>
      </c>
      <c r="J6" s="1" t="s">
        <v>14</v>
      </c>
    </row>
    <row r="7" customFormat="false" ht="13.9" hidden="false" customHeight="true" outlineLevel="0" collapsed="false">
      <c r="I7" s="14" t="s">
        <v>15</v>
      </c>
      <c r="J7" s="1" t="s">
        <v>16</v>
      </c>
    </row>
    <row r="8" customFormat="false" ht="13.9" hidden="false" customHeight="true" outlineLevel="0" collapsed="false">
      <c r="I8" s="14" t="s">
        <v>17</v>
      </c>
    </row>
    <row r="9" customFormat="false" ht="13.9" hidden="false" customHeight="true" outlineLevel="0" collapsed="false">
      <c r="I9" s="14"/>
    </row>
    <row r="10" customFormat="false" ht="13.9" hidden="false" customHeight="true" outlineLevel="0" collapsed="false">
      <c r="I10" s="14"/>
    </row>
    <row r="11" customFormat="false" ht="24.75" hidden="false" customHeight="true" outlineLevel="0" collapsed="false">
      <c r="A11" s="15" t="s">
        <v>18</v>
      </c>
      <c r="B11" s="15"/>
      <c r="C11" s="15"/>
      <c r="D11" s="15"/>
      <c r="E11" s="15"/>
      <c r="F11" s="15"/>
      <c r="G11" s="15"/>
      <c r="H11" s="15"/>
      <c r="I11" s="15"/>
      <c r="J11" s="16" t="s">
        <v>19</v>
      </c>
      <c r="K11" s="16"/>
      <c r="L11" s="16"/>
      <c r="M11" s="16"/>
      <c r="N11" s="17" t="s">
        <v>20</v>
      </c>
      <c r="O11" s="17"/>
      <c r="P11" s="17"/>
      <c r="Q11" s="17"/>
      <c r="R11" s="17"/>
      <c r="S11" s="17"/>
    </row>
    <row r="12" customFormat="false" ht="13.9" hidden="false" customHeight="true" outlineLevel="0" collapsed="false">
      <c r="A12" s="18"/>
      <c r="B12" s="18"/>
      <c r="C12" s="18"/>
      <c r="D12" s="18"/>
      <c r="E12" s="18"/>
      <c r="F12" s="19"/>
      <c r="G12" s="19"/>
      <c r="H12" s="20"/>
      <c r="I12" s="20"/>
      <c r="J12" s="21" t="s">
        <v>21</v>
      </c>
      <c r="K12" s="21" t="s">
        <v>22</v>
      </c>
      <c r="L12" s="21"/>
      <c r="M12" s="21"/>
      <c r="N12" s="22" t="s">
        <v>23</v>
      </c>
      <c r="O12" s="22"/>
      <c r="P12" s="23" t="s">
        <v>22</v>
      </c>
      <c r="Q12" s="23"/>
      <c r="R12" s="23"/>
      <c r="S12" s="23"/>
    </row>
    <row r="13" s="28" customFormat="true" ht="33" hidden="false" customHeight="true" outlineLevel="0" collapsed="false">
      <c r="A13" s="24" t="s">
        <v>24</v>
      </c>
      <c r="B13" s="25" t="s">
        <v>25</v>
      </c>
      <c r="C13" s="24" t="s">
        <v>26</v>
      </c>
      <c r="D13" s="24" t="s">
        <v>27</v>
      </c>
      <c r="E13" s="24" t="s">
        <v>28</v>
      </c>
      <c r="F13" s="24" t="s">
        <v>29</v>
      </c>
      <c r="G13" s="24" t="s">
        <v>30</v>
      </c>
      <c r="H13" s="24" t="s">
        <v>31</v>
      </c>
      <c r="I13" s="24" t="s">
        <v>32</v>
      </c>
      <c r="J13" s="26" t="s">
        <v>33</v>
      </c>
      <c r="K13" s="27" t="s">
        <v>34</v>
      </c>
      <c r="L13" s="27" t="s">
        <v>35</v>
      </c>
      <c r="M13" s="27" t="s">
        <v>36</v>
      </c>
      <c r="N13" s="26" t="s">
        <v>37</v>
      </c>
      <c r="O13" s="26" t="s">
        <v>38</v>
      </c>
      <c r="P13" s="26" t="s">
        <v>39</v>
      </c>
      <c r="Q13" s="26" t="s">
        <v>38</v>
      </c>
      <c r="R13" s="26" t="s">
        <v>40</v>
      </c>
      <c r="S13" s="26" t="s">
        <v>41</v>
      </c>
    </row>
    <row r="14" customFormat="false" ht="21.95" hidden="false" customHeight="true" outlineLevel="0" collapsed="false">
      <c r="A14" s="29" t="s">
        <v>42</v>
      </c>
      <c r="B14" s="30" t="s">
        <v>43</v>
      </c>
      <c r="C14" s="31" t="s">
        <v>44</v>
      </c>
      <c r="D14" s="31" t="s">
        <v>45</v>
      </c>
      <c r="E14" s="32" t="s">
        <v>46</v>
      </c>
      <c r="F14" s="33" t="n">
        <v>42005</v>
      </c>
      <c r="G14" s="33" t="n">
        <v>43465</v>
      </c>
      <c r="H14" s="34" t="n">
        <f aca="false">DATEDIF(F14,G14,"M")+1</f>
        <v>48</v>
      </c>
      <c r="I14" s="34" t="n">
        <f aca="false">DATEDIF(F14,IF($B$6&lt;G14,$B$6,G14),"M")+1</f>
        <v>48</v>
      </c>
      <c r="J14" s="35" t="s">
        <v>47</v>
      </c>
      <c r="K14" s="35" t="s">
        <v>48</v>
      </c>
      <c r="L14" s="36" t="n">
        <f aca="false">IFERROR(K14/J14,0)</f>
        <v>0</v>
      </c>
      <c r="M14" s="36" t="n">
        <f aca="false">IFERROR(K14/(I14/H14*J14),0)</f>
        <v>0</v>
      </c>
      <c r="N14" s="37" t="n">
        <v>0.39</v>
      </c>
      <c r="O14" s="34" t="n">
        <f aca="false">IFERROR((J14*N14),0)</f>
        <v>0</v>
      </c>
      <c r="P14" s="35" t="s">
        <v>49</v>
      </c>
      <c r="Q14" s="35" t="s">
        <v>50</v>
      </c>
      <c r="R14" s="36" t="n">
        <f aca="false">IFERROR(Q14/P14,0)</f>
        <v>0</v>
      </c>
      <c r="S14" s="36" t="n">
        <f aca="false">IFERROR(Q14/K14,0)</f>
        <v>0</v>
      </c>
    </row>
    <row r="15" customFormat="false" ht="21.95" hidden="false" customHeight="true" outlineLevel="0" collapsed="false">
      <c r="A15" s="29" t="s">
        <v>51</v>
      </c>
      <c r="B15" s="30" t="s">
        <v>52</v>
      </c>
      <c r="C15" s="31" t="s">
        <v>44</v>
      </c>
      <c r="D15" s="31" t="s">
        <v>53</v>
      </c>
      <c r="E15" s="32" t="s">
        <v>54</v>
      </c>
      <c r="F15" s="33" t="n">
        <v>42005</v>
      </c>
      <c r="G15" s="33" t="n">
        <v>43465</v>
      </c>
      <c r="H15" s="34" t="n">
        <f aca="false">DATEDIF(F15,G15,"M")+1</f>
        <v>48</v>
      </c>
      <c r="I15" s="34" t="n">
        <f aca="false">DATEDIF(F15,IF($B$6&lt;G15,$B$6,G15),"M")+1</f>
        <v>48</v>
      </c>
      <c r="J15" s="35" t="s">
        <v>55</v>
      </c>
      <c r="K15" s="35" t="s">
        <v>56</v>
      </c>
      <c r="L15" s="36" t="n">
        <f aca="false">IFERROR(K15/J15,0)</f>
        <v>0</v>
      </c>
      <c r="M15" s="36" t="n">
        <f aca="false">IFERROR(K15/(I15/H15*J15),0)</f>
        <v>0</v>
      </c>
      <c r="N15" s="37" t="n">
        <v>0.39</v>
      </c>
      <c r="O15" s="34" t="n">
        <f aca="false">IFERROR((J15*N15),0)</f>
        <v>0</v>
      </c>
      <c r="P15" s="35" t="s">
        <v>57</v>
      </c>
      <c r="Q15" s="35" t="s">
        <v>58</v>
      </c>
      <c r="R15" s="36" t="n">
        <f aca="false">IFERROR(Q15/P15,0)</f>
        <v>0</v>
      </c>
      <c r="S15" s="36" t="n">
        <f aca="false">IFERROR(Q15/K15,0)</f>
        <v>0</v>
      </c>
    </row>
    <row r="16" customFormat="false" ht="21.95" hidden="false" customHeight="true" outlineLevel="0" collapsed="false">
      <c r="A16" s="29" t="s">
        <v>59</v>
      </c>
      <c r="B16" s="30" t="s">
        <v>60</v>
      </c>
      <c r="C16" s="31" t="s">
        <v>61</v>
      </c>
      <c r="D16" s="31" t="s">
        <v>62</v>
      </c>
      <c r="E16" s="32" t="s">
        <v>63</v>
      </c>
      <c r="F16" s="33" t="n">
        <v>42005</v>
      </c>
      <c r="G16" s="33" t="n">
        <v>43465</v>
      </c>
      <c r="H16" s="34" t="n">
        <f aca="false">DATEDIF(F16,G16,"M")+1</f>
        <v>48</v>
      </c>
      <c r="I16" s="34" t="n">
        <f aca="false">DATEDIF(F16,IF($B$6&lt;G16,$B$6,G16),"M")+1</f>
        <v>48</v>
      </c>
      <c r="J16" s="35" t="s">
        <v>64</v>
      </c>
      <c r="K16" s="35" t="s">
        <v>65</v>
      </c>
      <c r="L16" s="36" t="n">
        <f aca="false">IFERROR(K16/J16,0)</f>
        <v>0</v>
      </c>
      <c r="M16" s="36" t="n">
        <f aca="false">IFERROR(K16/(I16/H16*J16),0)</f>
        <v>0</v>
      </c>
      <c r="N16" s="37" t="n">
        <v>0.35</v>
      </c>
      <c r="O16" s="34" t="n">
        <f aca="false">IFERROR((J16*N16),0)</f>
        <v>0</v>
      </c>
      <c r="P16" s="35" t="s">
        <v>66</v>
      </c>
      <c r="Q16" s="35" t="s">
        <v>67</v>
      </c>
      <c r="R16" s="36" t="n">
        <f aca="false">IFERROR(Q16/P16,0)</f>
        <v>0</v>
      </c>
      <c r="S16" s="36" t="n">
        <f aca="false">IFERROR(Q16/K16,0)</f>
        <v>0</v>
      </c>
    </row>
    <row r="17" customFormat="false" ht="21.95" hidden="false" customHeight="true" outlineLevel="0" collapsed="false">
      <c r="A17" s="29" t="s">
        <v>68</v>
      </c>
      <c r="B17" s="30" t="s">
        <v>69</v>
      </c>
      <c r="C17" s="31" t="s">
        <v>44</v>
      </c>
      <c r="D17" s="31" t="s">
        <v>70</v>
      </c>
      <c r="E17" s="32" t="s">
        <v>71</v>
      </c>
      <c r="F17" s="33" t="n">
        <v>42005</v>
      </c>
      <c r="G17" s="33" t="n">
        <v>43465</v>
      </c>
      <c r="H17" s="34" t="n">
        <f aca="false">DATEDIF(F17,G17,"M")+1</f>
        <v>48</v>
      </c>
      <c r="I17" s="34" t="n">
        <f aca="false">DATEDIF(F17,IF($B$6&lt;G17,$B$6,G17),"M")+1</f>
        <v>48</v>
      </c>
      <c r="J17" s="35" t="s">
        <v>72</v>
      </c>
      <c r="K17" s="35" t="s">
        <v>73</v>
      </c>
      <c r="L17" s="36" t="n">
        <f aca="false">IFERROR(K17/J17,0)</f>
        <v>0</v>
      </c>
      <c r="M17" s="36" t="n">
        <f aca="false">IFERROR(K17/(I17/H17*J17),0)</f>
        <v>0</v>
      </c>
      <c r="N17" s="37" t="n">
        <v>0.39</v>
      </c>
      <c r="O17" s="34" t="n">
        <f aca="false">IFERROR((J17*N17),0)</f>
        <v>0</v>
      </c>
      <c r="P17" s="35" t="s">
        <v>74</v>
      </c>
      <c r="Q17" s="35" t="s">
        <v>75</v>
      </c>
      <c r="R17" s="36" t="n">
        <f aca="false">IFERROR(Q17/P17,0)</f>
        <v>0</v>
      </c>
      <c r="S17" s="36" t="n">
        <f aca="false">IFERROR(Q17/K17,0)</f>
        <v>0</v>
      </c>
    </row>
    <row r="18" customFormat="false" ht="21.95" hidden="false" customHeight="true" outlineLevel="0" collapsed="false">
      <c r="A18" s="29" t="s">
        <v>76</v>
      </c>
      <c r="B18" s="30" t="s">
        <v>77</v>
      </c>
      <c r="C18" s="31" t="s">
        <v>61</v>
      </c>
      <c r="D18" s="31" t="s">
        <v>78</v>
      </c>
      <c r="E18" s="32" t="s">
        <v>79</v>
      </c>
      <c r="F18" s="33" t="n">
        <v>42005</v>
      </c>
      <c r="G18" s="33" t="n">
        <v>43465</v>
      </c>
      <c r="H18" s="34" t="n">
        <f aca="false">DATEDIF(F18,G18,"M")+1</f>
        <v>48</v>
      </c>
      <c r="I18" s="34" t="n">
        <f aca="false">DATEDIF(F18,IF($B$6&lt;G18,$B$6,G18),"M")+1</f>
        <v>48</v>
      </c>
      <c r="J18" s="35" t="s">
        <v>80</v>
      </c>
      <c r="K18" s="35" t="s">
        <v>81</v>
      </c>
      <c r="L18" s="36" t="n">
        <f aca="false">IFERROR(K18/J18,0)</f>
        <v>0</v>
      </c>
      <c r="M18" s="36" t="n">
        <f aca="false">IFERROR(K18/(I18/H18*J18),0)</f>
        <v>0</v>
      </c>
      <c r="N18" s="37" t="n">
        <v>0.35</v>
      </c>
      <c r="O18" s="34" t="n">
        <f aca="false">IFERROR((J18*N18),0)</f>
        <v>0</v>
      </c>
      <c r="P18" s="35" t="s">
        <v>82</v>
      </c>
      <c r="Q18" s="35" t="s">
        <v>83</v>
      </c>
      <c r="R18" s="36" t="n">
        <f aca="false">IFERROR(Q18/P18,0)</f>
        <v>0</v>
      </c>
      <c r="S18" s="36" t="n">
        <f aca="false">IFERROR(Q18/K18,0)</f>
        <v>0</v>
      </c>
    </row>
    <row r="19" customFormat="false" ht="21.95" hidden="false" customHeight="true" outlineLevel="0" collapsed="false">
      <c r="A19" s="29" t="s">
        <v>84</v>
      </c>
      <c r="B19" s="30" t="s">
        <v>85</v>
      </c>
      <c r="C19" s="31" t="s">
        <v>61</v>
      </c>
      <c r="D19" s="31" t="s">
        <v>86</v>
      </c>
      <c r="E19" s="32" t="s">
        <v>87</v>
      </c>
      <c r="F19" s="33" t="n">
        <v>42184</v>
      </c>
      <c r="G19" s="33" t="n">
        <v>43465</v>
      </c>
      <c r="H19" s="34" t="n">
        <f aca="false">DATEDIF(F19,G19,"M")+1</f>
        <v>43</v>
      </c>
      <c r="I19" s="34" t="n">
        <f aca="false">DATEDIF(F19,IF($B$6&lt;G19,$B$6,G19),"M")+1</f>
        <v>43</v>
      </c>
      <c r="J19" s="35" t="s">
        <v>88</v>
      </c>
      <c r="K19" s="35" t="s">
        <v>89</v>
      </c>
      <c r="L19" s="36" t="n">
        <f aca="false">IFERROR(K19/J19,0)</f>
        <v>0</v>
      </c>
      <c r="M19" s="36" t="n">
        <f aca="false">IFERROR(K19/(I19/H19*J19),0)</f>
        <v>0</v>
      </c>
      <c r="N19" s="37" t="n">
        <v>0.35</v>
      </c>
      <c r="O19" s="34" t="n">
        <f aca="false">IFERROR((J19*N19),0)</f>
        <v>0</v>
      </c>
      <c r="P19" s="35" t="s">
        <v>90</v>
      </c>
      <c r="Q19" s="35" t="s">
        <v>91</v>
      </c>
      <c r="R19" s="36" t="n">
        <f aca="false">IFERROR(Q19/P19,0)</f>
        <v>0</v>
      </c>
      <c r="S19" s="36" t="n">
        <f aca="false">IFERROR(Q19/K19,0)</f>
        <v>0</v>
      </c>
    </row>
    <row r="20" customFormat="false" ht="21.95" hidden="false" customHeight="true" outlineLevel="0" collapsed="false">
      <c r="A20" s="29" t="s">
        <v>92</v>
      </c>
      <c r="B20" s="30" t="s">
        <v>93</v>
      </c>
      <c r="C20" s="31" t="s">
        <v>94</v>
      </c>
      <c r="D20" s="31" t="s">
        <v>95</v>
      </c>
      <c r="E20" s="32" t="s">
        <v>96</v>
      </c>
      <c r="F20" s="33" t="n">
        <v>42184</v>
      </c>
      <c r="G20" s="33" t="n">
        <v>43465</v>
      </c>
      <c r="H20" s="34" t="n">
        <f aca="false">DATEDIF(F20,G20,"M")+1</f>
        <v>43</v>
      </c>
      <c r="I20" s="34" t="n">
        <f aca="false">DATEDIF(F20,IF($B$6&lt;G20,$B$6,G20),"M")+1</f>
        <v>43</v>
      </c>
      <c r="J20" s="35" t="s">
        <v>97</v>
      </c>
      <c r="K20" s="35" t="s">
        <v>98</v>
      </c>
      <c r="L20" s="36" t="n">
        <f aca="false">IFERROR(K20/J20,0)</f>
        <v>0</v>
      </c>
      <c r="M20" s="36" t="n">
        <f aca="false">IFERROR(K20/(I20/H20*J20),0)</f>
        <v>0</v>
      </c>
      <c r="N20" s="37" t="n">
        <v>0.35</v>
      </c>
      <c r="O20" s="34" t="n">
        <f aca="false">IFERROR((J20*N20),0)</f>
        <v>0</v>
      </c>
      <c r="P20" s="35" t="s">
        <v>99</v>
      </c>
      <c r="Q20" s="35" t="s">
        <v>100</v>
      </c>
      <c r="R20" s="36" t="n">
        <f aca="false">IFERROR(Q20/P20,0)</f>
        <v>0</v>
      </c>
      <c r="S20" s="36" t="n">
        <f aca="false">IFERROR(Q20/K20,0)</f>
        <v>0</v>
      </c>
    </row>
    <row r="21" customFormat="false" ht="21.95" hidden="false" customHeight="true" outlineLevel="0" collapsed="false">
      <c r="A21" s="29" t="s">
        <v>101</v>
      </c>
      <c r="B21" s="30" t="s">
        <v>102</v>
      </c>
      <c r="C21" s="31" t="s">
        <v>61</v>
      </c>
      <c r="D21" s="31" t="s">
        <v>103</v>
      </c>
      <c r="E21" s="32" t="s">
        <v>104</v>
      </c>
      <c r="F21" s="33" t="n">
        <v>42184</v>
      </c>
      <c r="G21" s="33" t="n">
        <v>43465</v>
      </c>
      <c r="H21" s="34" t="n">
        <f aca="false">DATEDIF(F21,G21,"M")+1</f>
        <v>43</v>
      </c>
      <c r="I21" s="34" t="n">
        <f aca="false">DATEDIF(F21,IF($B$6&lt;G21,$B$6,G21),"M")+1</f>
        <v>43</v>
      </c>
      <c r="J21" s="35" t="s">
        <v>105</v>
      </c>
      <c r="K21" s="35" t="s">
        <v>106</v>
      </c>
      <c r="L21" s="36" t="n">
        <f aca="false">IFERROR(K21/J21,0)</f>
        <v>0</v>
      </c>
      <c r="M21" s="36" t="n">
        <f aca="false">IFERROR(K21/(I21/H21*J21),0)</f>
        <v>0</v>
      </c>
      <c r="N21" s="37" t="n">
        <v>0.35</v>
      </c>
      <c r="O21" s="34" t="n">
        <f aca="false">IFERROR((J21*N21),0)</f>
        <v>0</v>
      </c>
      <c r="P21" s="35" t="s">
        <v>107</v>
      </c>
      <c r="Q21" s="35" t="s">
        <v>108</v>
      </c>
      <c r="R21" s="36" t="n">
        <f aca="false">IFERROR(Q21/P21,0)</f>
        <v>0</v>
      </c>
      <c r="S21" s="36" t="n">
        <f aca="false">IFERROR(Q21/K21,0)</f>
        <v>0</v>
      </c>
    </row>
    <row r="22" customFormat="false" ht="21.95" hidden="false" customHeight="true" outlineLevel="0" collapsed="false">
      <c r="A22" s="29" t="s">
        <v>109</v>
      </c>
      <c r="B22" s="30" t="s">
        <v>110</v>
      </c>
      <c r="C22" s="31" t="s">
        <v>61</v>
      </c>
      <c r="D22" s="31" t="s">
        <v>78</v>
      </c>
      <c r="E22" s="32" t="s">
        <v>111</v>
      </c>
      <c r="F22" s="33" t="n">
        <v>42184</v>
      </c>
      <c r="G22" s="33" t="n">
        <v>43465</v>
      </c>
      <c r="H22" s="34" t="n">
        <f aca="false">DATEDIF(F22,G22,"M")+1</f>
        <v>43</v>
      </c>
      <c r="I22" s="34" t="n">
        <f aca="false">DATEDIF(F22,IF($B$6&lt;G22,$B$6,G22),"M")+1</f>
        <v>43</v>
      </c>
      <c r="J22" s="35" t="s">
        <v>112</v>
      </c>
      <c r="K22" s="35" t="s">
        <v>113</v>
      </c>
      <c r="L22" s="36" t="n">
        <f aca="false">IFERROR(K22/J22,0)</f>
        <v>0</v>
      </c>
      <c r="M22" s="36" t="n">
        <f aca="false">IFERROR(K22/(I22/H22*J22),0)</f>
        <v>0</v>
      </c>
      <c r="N22" s="37" t="n">
        <v>0.35</v>
      </c>
      <c r="O22" s="34" t="n">
        <f aca="false">IFERROR((J22*N22),0)</f>
        <v>0</v>
      </c>
      <c r="P22" s="35" t="s">
        <v>114</v>
      </c>
      <c r="Q22" s="35" t="s">
        <v>115</v>
      </c>
      <c r="R22" s="36" t="n">
        <f aca="false">IFERROR(Q22/P22,0)</f>
        <v>0</v>
      </c>
      <c r="S22" s="36" t="n">
        <f aca="false">IFERROR(Q22/K22,0)</f>
        <v>0</v>
      </c>
    </row>
    <row r="23" customFormat="false" ht="21.95" hidden="false" customHeight="true" outlineLevel="0" collapsed="false">
      <c r="A23" s="29" t="s">
        <v>116</v>
      </c>
      <c r="B23" s="30" t="s">
        <v>117</v>
      </c>
      <c r="C23" s="31" t="s">
        <v>61</v>
      </c>
      <c r="D23" s="31" t="s">
        <v>86</v>
      </c>
      <c r="E23" s="32" t="s">
        <v>118</v>
      </c>
      <c r="F23" s="33" t="n">
        <v>42184</v>
      </c>
      <c r="G23" s="33" t="n">
        <v>43465</v>
      </c>
      <c r="H23" s="34" t="n">
        <f aca="false">DATEDIF(F23,G23,"M")+1</f>
        <v>43</v>
      </c>
      <c r="I23" s="34" t="n">
        <f aca="false">DATEDIF(F23,IF($B$6&lt;G23,$B$6,G23),"M")+1</f>
        <v>43</v>
      </c>
      <c r="J23" s="35" t="s">
        <v>119</v>
      </c>
      <c r="K23" s="35" t="s">
        <v>120</v>
      </c>
      <c r="L23" s="36" t="n">
        <f aca="false">IFERROR(K23/J23,0)</f>
        <v>0</v>
      </c>
      <c r="M23" s="36" t="n">
        <f aca="false">IFERROR(K23/(I23/H23*J23),0)</f>
        <v>0</v>
      </c>
      <c r="N23" s="37" t="n">
        <v>0.35</v>
      </c>
      <c r="O23" s="34" t="n">
        <f aca="false">IFERROR((J23*N23),0)</f>
        <v>0</v>
      </c>
      <c r="P23" s="35" t="s">
        <v>121</v>
      </c>
      <c r="Q23" s="35" t="s">
        <v>122</v>
      </c>
      <c r="R23" s="36" t="n">
        <f aca="false">IFERROR(Q23/P23,0)</f>
        <v>0</v>
      </c>
      <c r="S23" s="36" t="n">
        <f aca="false">IFERROR(Q23/K23,0)</f>
        <v>0</v>
      </c>
    </row>
    <row r="24" customFormat="false" ht="21.95" hidden="false" customHeight="true" outlineLevel="0" collapsed="false">
      <c r="A24" s="29" t="s">
        <v>123</v>
      </c>
      <c r="B24" s="30" t="s">
        <v>124</v>
      </c>
      <c r="C24" s="31" t="s">
        <v>61</v>
      </c>
      <c r="D24" s="31" t="s">
        <v>125</v>
      </c>
      <c r="E24" s="32" t="s">
        <v>126</v>
      </c>
      <c r="F24" s="33" t="n">
        <v>42184</v>
      </c>
      <c r="G24" s="33" t="n">
        <v>43465</v>
      </c>
      <c r="H24" s="34" t="n">
        <f aca="false">DATEDIF(F24,G24,"M")+1</f>
        <v>43</v>
      </c>
      <c r="I24" s="34" t="n">
        <f aca="false">DATEDIF(F24,IF($B$6&lt;G24,$B$6,G24),"M")+1</f>
        <v>43</v>
      </c>
      <c r="J24" s="35" t="s">
        <v>127</v>
      </c>
      <c r="K24" s="35" t="s">
        <v>128</v>
      </c>
      <c r="L24" s="36" t="n">
        <f aca="false">IFERROR(K24/J24,0)</f>
        <v>0</v>
      </c>
      <c r="M24" s="36" t="n">
        <f aca="false">IFERROR(K24/(I24/H24*J24),0)</f>
        <v>0</v>
      </c>
      <c r="N24" s="37" t="n">
        <v>0.35</v>
      </c>
      <c r="O24" s="34" t="n">
        <f aca="false">IFERROR((J24*N24),0)</f>
        <v>0</v>
      </c>
      <c r="P24" s="35" t="s">
        <v>129</v>
      </c>
      <c r="Q24" s="35" t="s">
        <v>130</v>
      </c>
      <c r="R24" s="36" t="n">
        <f aca="false">IFERROR(Q24/P24,0)</f>
        <v>0</v>
      </c>
      <c r="S24" s="36" t="n">
        <f aca="false">IFERROR(Q24/K24,0)</f>
        <v>0</v>
      </c>
    </row>
    <row r="25" customFormat="false" ht="21.95" hidden="false" customHeight="true" outlineLevel="0" collapsed="false">
      <c r="A25" s="29" t="s">
        <v>131</v>
      </c>
      <c r="B25" s="30" t="s">
        <v>132</v>
      </c>
      <c r="C25" s="31" t="s">
        <v>61</v>
      </c>
      <c r="D25" s="31" t="s">
        <v>62</v>
      </c>
      <c r="E25" s="32" t="s">
        <v>133</v>
      </c>
      <c r="F25" s="33" t="n">
        <v>42184</v>
      </c>
      <c r="G25" s="33" t="n">
        <v>43465</v>
      </c>
      <c r="H25" s="34" t="n">
        <f aca="false">DATEDIF(F25,G25,"M")+1</f>
        <v>43</v>
      </c>
      <c r="I25" s="34" t="n">
        <f aca="false">DATEDIF(F25,IF($B$6&lt;G25,$B$6,G25),"M")+1</f>
        <v>43</v>
      </c>
      <c r="J25" s="35" t="s">
        <v>134</v>
      </c>
      <c r="K25" s="35" t="s">
        <v>135</v>
      </c>
      <c r="L25" s="36" t="n">
        <f aca="false">IFERROR(K25/J25,0)</f>
        <v>0</v>
      </c>
      <c r="M25" s="36" t="n">
        <f aca="false">IFERROR(K25/(I25/H25*J25),0)</f>
        <v>0</v>
      </c>
      <c r="N25" s="37" t="n">
        <v>0.35</v>
      </c>
      <c r="O25" s="34" t="n">
        <f aca="false">IFERROR((J25*N25),0)</f>
        <v>0</v>
      </c>
      <c r="P25" s="35" t="s">
        <v>136</v>
      </c>
      <c r="Q25" s="35" t="s">
        <v>137</v>
      </c>
      <c r="R25" s="36" t="n">
        <f aca="false">IFERROR(Q25/P25,0)</f>
        <v>0</v>
      </c>
      <c r="S25" s="36" t="n">
        <f aca="false">IFERROR(Q25/K25,0)</f>
        <v>0</v>
      </c>
    </row>
    <row r="26" customFormat="false" ht="21.95" hidden="false" customHeight="true" outlineLevel="0" collapsed="false">
      <c r="A26" s="29" t="s">
        <v>138</v>
      </c>
      <c r="B26" s="30" t="s">
        <v>139</v>
      </c>
      <c r="C26" s="31" t="s">
        <v>44</v>
      </c>
      <c r="D26" s="31" t="s">
        <v>45</v>
      </c>
      <c r="E26" s="32" t="s">
        <v>140</v>
      </c>
      <c r="F26" s="33" t="n">
        <v>42184</v>
      </c>
      <c r="G26" s="33" t="n">
        <v>43465</v>
      </c>
      <c r="H26" s="34" t="n">
        <f aca="false">DATEDIF(F26,G26,"M")+1</f>
        <v>43</v>
      </c>
      <c r="I26" s="34" t="n">
        <f aca="false">DATEDIF(F26,IF($B$6&lt;G26,$B$6,G26),"M")+1</f>
        <v>43</v>
      </c>
      <c r="J26" s="35" t="s">
        <v>141</v>
      </c>
      <c r="K26" s="35" t="s">
        <v>142</v>
      </c>
      <c r="L26" s="36" t="n">
        <f aca="false">IFERROR(K26/J26,0)</f>
        <v>0</v>
      </c>
      <c r="M26" s="36" t="n">
        <f aca="false">IFERROR(K26/(I26/H26*J26),0)</f>
        <v>0</v>
      </c>
      <c r="N26" s="37" t="n">
        <v>0.39</v>
      </c>
      <c r="O26" s="34" t="n">
        <f aca="false">IFERROR((J26*N26),0)</f>
        <v>0</v>
      </c>
      <c r="P26" s="35" t="s">
        <v>143</v>
      </c>
      <c r="Q26" s="35" t="s">
        <v>144</v>
      </c>
      <c r="R26" s="36" t="n">
        <f aca="false">IFERROR(Q26/P26,0)</f>
        <v>0</v>
      </c>
      <c r="S26" s="36" t="n">
        <f aca="false">IFERROR(Q26/K26,0)</f>
        <v>0</v>
      </c>
    </row>
    <row r="27" customFormat="false" ht="21.95" hidden="false" customHeight="true" outlineLevel="0" collapsed="false">
      <c r="A27" s="29" t="s">
        <v>145</v>
      </c>
      <c r="B27" s="30" t="s">
        <v>146</v>
      </c>
      <c r="C27" s="31" t="s">
        <v>44</v>
      </c>
      <c r="D27" s="31" t="s">
        <v>147</v>
      </c>
      <c r="E27" s="32" t="s">
        <v>148</v>
      </c>
      <c r="F27" s="33" t="n">
        <v>42184</v>
      </c>
      <c r="G27" s="33" t="n">
        <v>43465</v>
      </c>
      <c r="H27" s="34" t="n">
        <f aca="false">DATEDIF(F27,G27,"M")+1</f>
        <v>43</v>
      </c>
      <c r="I27" s="34" t="n">
        <f aca="false">DATEDIF(F27,IF($B$6&lt;G27,$B$6,G27),"M")+1</f>
        <v>43</v>
      </c>
      <c r="J27" s="35" t="s">
        <v>149</v>
      </c>
      <c r="K27" s="35" t="s">
        <v>150</v>
      </c>
      <c r="L27" s="36" t="n">
        <f aca="false">IFERROR(K27/J27,0)</f>
        <v>0</v>
      </c>
      <c r="M27" s="36" t="n">
        <f aca="false">IFERROR(K27/(I27/H27*J27),0)</f>
        <v>0</v>
      </c>
      <c r="N27" s="37" t="n">
        <v>0.39</v>
      </c>
      <c r="O27" s="34" t="n">
        <f aca="false">IFERROR((J27*N27),0)</f>
        <v>0</v>
      </c>
      <c r="P27" s="35" t="s">
        <v>151</v>
      </c>
      <c r="Q27" s="35" t="s">
        <v>152</v>
      </c>
      <c r="R27" s="36" t="n">
        <f aca="false">IFERROR(Q27/P27,0)</f>
        <v>0</v>
      </c>
      <c r="S27" s="36" t="n">
        <f aca="false">IFERROR(Q27/K27,0)</f>
        <v>0</v>
      </c>
    </row>
    <row r="28" customFormat="false" ht="21.95" hidden="false" customHeight="true" outlineLevel="0" collapsed="false">
      <c r="A28" s="29" t="s">
        <v>153</v>
      </c>
      <c r="B28" s="30" t="s">
        <v>154</v>
      </c>
      <c r="C28" s="31" t="s">
        <v>44</v>
      </c>
      <c r="D28" s="31" t="s">
        <v>95</v>
      </c>
      <c r="E28" s="32" t="s">
        <v>155</v>
      </c>
      <c r="F28" s="33" t="n">
        <v>42184</v>
      </c>
      <c r="G28" s="33" t="n">
        <v>43465</v>
      </c>
      <c r="H28" s="34" t="n">
        <f aca="false">DATEDIF(F28,G28,"M")+1</f>
        <v>43</v>
      </c>
      <c r="I28" s="34" t="n">
        <f aca="false">DATEDIF(F28,IF($B$6&lt;G28,$B$6,G28),"M")+1</f>
        <v>43</v>
      </c>
      <c r="J28" s="35" t="s">
        <v>156</v>
      </c>
      <c r="K28" s="35" t="s">
        <v>157</v>
      </c>
      <c r="L28" s="36" t="n">
        <f aca="false">IFERROR(K28/J28,0)</f>
        <v>0</v>
      </c>
      <c r="M28" s="36" t="n">
        <f aca="false">IFERROR(K28/(I28/H28*J28),0)</f>
        <v>0</v>
      </c>
      <c r="N28" s="37" t="n">
        <v>0.39</v>
      </c>
      <c r="O28" s="34" t="n">
        <f aca="false">IFERROR((J28*N28),0)</f>
        <v>0</v>
      </c>
      <c r="P28" s="35" t="s">
        <v>158</v>
      </c>
      <c r="Q28" s="35" t="s">
        <v>159</v>
      </c>
      <c r="R28" s="36" t="n">
        <f aca="false">IFERROR(Q28/P28,0)</f>
        <v>0</v>
      </c>
      <c r="S28" s="36" t="n">
        <f aca="false">IFERROR(Q28/K28,0)</f>
        <v>0</v>
      </c>
    </row>
    <row r="29" customFormat="false" ht="21.95" hidden="false" customHeight="true" outlineLevel="0" collapsed="false">
      <c r="A29" s="29" t="s">
        <v>160</v>
      </c>
      <c r="B29" s="30" t="s">
        <v>161</v>
      </c>
      <c r="C29" s="31" t="s">
        <v>44</v>
      </c>
      <c r="D29" s="31" t="s">
        <v>45</v>
      </c>
      <c r="E29" s="32" t="s">
        <v>162</v>
      </c>
      <c r="F29" s="33" t="n">
        <v>42184</v>
      </c>
      <c r="G29" s="33" t="n">
        <v>43465</v>
      </c>
      <c r="H29" s="34" t="n">
        <f aca="false">DATEDIF(F29,G29,"M")+1</f>
        <v>43</v>
      </c>
      <c r="I29" s="34" t="n">
        <f aca="false">DATEDIF(F29,IF($B$6&lt;G29,$B$6,G29),"M")+1</f>
        <v>43</v>
      </c>
      <c r="J29" s="35" t="s">
        <v>163</v>
      </c>
      <c r="K29" s="35" t="s">
        <v>164</v>
      </c>
      <c r="L29" s="36" t="n">
        <f aca="false">IFERROR(K29/J29,0)</f>
        <v>0</v>
      </c>
      <c r="M29" s="36" t="n">
        <f aca="false">IFERROR(K29/(I29/H29*J29),0)</f>
        <v>0</v>
      </c>
      <c r="N29" s="37" t="n">
        <v>0.39</v>
      </c>
      <c r="O29" s="34" t="n">
        <f aca="false">IFERROR((J29*N29),0)</f>
        <v>0</v>
      </c>
      <c r="P29" s="35" t="s">
        <v>165</v>
      </c>
      <c r="Q29" s="35" t="s">
        <v>166</v>
      </c>
      <c r="R29" s="36" t="n">
        <f aca="false">IFERROR(Q29/P29,0)</f>
        <v>0</v>
      </c>
      <c r="S29" s="36" t="n">
        <f aca="false">IFERROR(Q29/K29,0)</f>
        <v>0</v>
      </c>
    </row>
    <row r="30" customFormat="false" ht="21.95" hidden="false" customHeight="true" outlineLevel="0" collapsed="false">
      <c r="A30" s="29" t="s">
        <v>167</v>
      </c>
      <c r="B30" s="30" t="s">
        <v>168</v>
      </c>
      <c r="C30" s="31" t="s">
        <v>44</v>
      </c>
      <c r="D30" s="31" t="s">
        <v>70</v>
      </c>
      <c r="E30" s="32" t="s">
        <v>169</v>
      </c>
      <c r="F30" s="33" t="n">
        <v>42184</v>
      </c>
      <c r="G30" s="33" t="n">
        <v>43465</v>
      </c>
      <c r="H30" s="34" t="n">
        <f aca="false">DATEDIF(F30,G30,"M")+1</f>
        <v>43</v>
      </c>
      <c r="I30" s="34" t="n">
        <f aca="false">DATEDIF(F30,IF($B$6&lt;G30,$B$6,G30),"M")+1</f>
        <v>43</v>
      </c>
      <c r="J30" s="35" t="s">
        <v>170</v>
      </c>
      <c r="K30" s="35" t="s">
        <v>171</v>
      </c>
      <c r="L30" s="36" t="n">
        <f aca="false">IFERROR(K30/J30,0)</f>
        <v>0</v>
      </c>
      <c r="M30" s="36" t="n">
        <f aca="false">IFERROR(K30/(I30/H30*J30),0)</f>
        <v>0</v>
      </c>
      <c r="N30" s="37" t="n">
        <v>0.39</v>
      </c>
      <c r="O30" s="34" t="n">
        <f aca="false">IFERROR((J30*N30),0)</f>
        <v>0</v>
      </c>
      <c r="P30" s="35" t="s">
        <v>172</v>
      </c>
      <c r="Q30" s="35" t="s">
        <v>173</v>
      </c>
      <c r="R30" s="36" t="n">
        <f aca="false">IFERROR(Q30/P30,0)</f>
        <v>0</v>
      </c>
      <c r="S30" s="36" t="n">
        <f aca="false">IFERROR(Q30/K30,0)</f>
        <v>0</v>
      </c>
    </row>
    <row r="31" customFormat="false" ht="21.95" hidden="false" customHeight="true" outlineLevel="0" collapsed="false">
      <c r="A31" s="29" t="s">
        <v>174</v>
      </c>
      <c r="B31" s="30" t="s">
        <v>175</v>
      </c>
      <c r="C31" s="31" t="s">
        <v>44</v>
      </c>
      <c r="D31" s="31" t="s">
        <v>176</v>
      </c>
      <c r="E31" s="32" t="s">
        <v>177</v>
      </c>
      <c r="F31" s="33" t="n">
        <v>42184</v>
      </c>
      <c r="G31" s="33" t="n">
        <v>43465</v>
      </c>
      <c r="H31" s="34" t="n">
        <f aca="false">DATEDIF(F31,G31,"M")+1</f>
        <v>43</v>
      </c>
      <c r="I31" s="34" t="n">
        <f aca="false">DATEDIF(F31,IF($B$6&lt;G31,$B$6,G31),"M")+1</f>
        <v>43</v>
      </c>
      <c r="J31" s="35" t="s">
        <v>178</v>
      </c>
      <c r="K31" s="35" t="s">
        <v>179</v>
      </c>
      <c r="L31" s="36" t="n">
        <f aca="false">IFERROR(K31/J31,0)</f>
        <v>0</v>
      </c>
      <c r="M31" s="36" t="n">
        <f aca="false">IFERROR(K31/(I31/H31*J31),0)</f>
        <v>0</v>
      </c>
      <c r="N31" s="37" t="n">
        <v>0.39</v>
      </c>
      <c r="O31" s="34" t="n">
        <f aca="false">IFERROR((J31*N31),0)</f>
        <v>0</v>
      </c>
      <c r="P31" s="35" t="s">
        <v>180</v>
      </c>
      <c r="Q31" s="35" t="s">
        <v>181</v>
      </c>
      <c r="R31" s="36" t="n">
        <f aca="false">IFERROR(Q31/P31,0)</f>
        <v>0</v>
      </c>
      <c r="S31" s="36" t="n">
        <f aca="false">IFERROR(Q31/K31,0)</f>
        <v>0</v>
      </c>
    </row>
    <row r="32" customFormat="false" ht="21.95" hidden="false" customHeight="true" outlineLevel="0" collapsed="false">
      <c r="A32" s="29" t="s">
        <v>182</v>
      </c>
      <c r="B32" s="30" t="s">
        <v>183</v>
      </c>
      <c r="C32" s="31" t="s">
        <v>44</v>
      </c>
      <c r="D32" s="31" t="s">
        <v>184</v>
      </c>
      <c r="E32" s="32" t="s">
        <v>185</v>
      </c>
      <c r="F32" s="33" t="n">
        <v>42184</v>
      </c>
      <c r="G32" s="33" t="n">
        <v>43465</v>
      </c>
      <c r="H32" s="34" t="n">
        <f aca="false">DATEDIF(F32,G32,"M")+1</f>
        <v>43</v>
      </c>
      <c r="I32" s="34" t="n">
        <f aca="false">DATEDIF(F32,IF($B$6&lt;G32,$B$6,G32),"M")+1</f>
        <v>43</v>
      </c>
      <c r="J32" s="35" t="s">
        <v>186</v>
      </c>
      <c r="K32" s="35" t="s">
        <v>187</v>
      </c>
      <c r="L32" s="36" t="n">
        <f aca="false">IFERROR(K32/J32,0)</f>
        <v>0</v>
      </c>
      <c r="M32" s="36" t="n">
        <f aca="false">IFERROR(K32/(I32/H32*J32),0)</f>
        <v>0</v>
      </c>
      <c r="N32" s="37" t="n">
        <v>0.39</v>
      </c>
      <c r="O32" s="34" t="n">
        <f aca="false">IFERROR((J32*N32),0)</f>
        <v>0</v>
      </c>
      <c r="P32" s="35" t="s">
        <v>188</v>
      </c>
      <c r="Q32" s="35" t="s">
        <v>189</v>
      </c>
      <c r="R32" s="36" t="n">
        <f aca="false">IFERROR(Q32/P32,0)</f>
        <v>0</v>
      </c>
      <c r="S32" s="36" t="n">
        <f aca="false">IFERROR(Q32/K32,0)</f>
        <v>0</v>
      </c>
    </row>
    <row r="33" customFormat="false" ht="21.95" hidden="false" customHeight="true" outlineLevel="0" collapsed="false">
      <c r="A33" s="29" t="s">
        <v>190</v>
      </c>
      <c r="B33" s="30" t="s">
        <v>191</v>
      </c>
      <c r="C33" s="31" t="s">
        <v>44</v>
      </c>
      <c r="D33" s="31" t="s">
        <v>192</v>
      </c>
      <c r="E33" s="32" t="s">
        <v>193</v>
      </c>
      <c r="F33" s="33" t="n">
        <v>42184</v>
      </c>
      <c r="G33" s="33" t="n">
        <v>43465</v>
      </c>
      <c r="H33" s="34" t="n">
        <f aca="false">DATEDIF(F33,G33,"M")+1</f>
        <v>43</v>
      </c>
      <c r="I33" s="34" t="n">
        <f aca="false">DATEDIF(F33,IF($B$6&lt;G33,$B$6,G33),"M")+1</f>
        <v>43</v>
      </c>
      <c r="J33" s="35" t="s">
        <v>194</v>
      </c>
      <c r="K33" s="35" t="s">
        <v>195</v>
      </c>
      <c r="L33" s="36" t="n">
        <f aca="false">IFERROR(K33/J33,0)</f>
        <v>0</v>
      </c>
      <c r="M33" s="36" t="n">
        <f aca="false">IFERROR(K33/(I33/H33*J33),0)</f>
        <v>0</v>
      </c>
      <c r="N33" s="37" t="n">
        <v>0.39</v>
      </c>
      <c r="O33" s="34" t="n">
        <f aca="false">IFERROR((J33*N33),0)</f>
        <v>0</v>
      </c>
      <c r="P33" s="35" t="s">
        <v>196</v>
      </c>
      <c r="Q33" s="35" t="s">
        <v>197</v>
      </c>
      <c r="R33" s="36" t="n">
        <f aca="false">IFERROR(Q33/P33,0)</f>
        <v>0</v>
      </c>
      <c r="S33" s="36" t="n">
        <f aca="false">IFERROR(Q33/K33,0)</f>
        <v>0</v>
      </c>
    </row>
    <row r="34" customFormat="false" ht="21.95" hidden="false" customHeight="true" outlineLevel="0" collapsed="false">
      <c r="A34" s="29" t="s">
        <v>198</v>
      </c>
      <c r="B34" s="30" t="s">
        <v>199</v>
      </c>
      <c r="C34" s="31" t="s">
        <v>44</v>
      </c>
      <c r="D34" s="31" t="s">
        <v>184</v>
      </c>
      <c r="E34" s="32" t="s">
        <v>200</v>
      </c>
      <c r="F34" s="33" t="n">
        <v>42184</v>
      </c>
      <c r="G34" s="33" t="n">
        <v>43465</v>
      </c>
      <c r="H34" s="34" t="n">
        <f aca="false">DATEDIF(F34,G34,"M")+1</f>
        <v>43</v>
      </c>
      <c r="I34" s="34" t="n">
        <f aca="false">DATEDIF(F34,IF($B$6&lt;G34,$B$6,G34),"M")+1</f>
        <v>43</v>
      </c>
      <c r="J34" s="35" t="s">
        <v>201</v>
      </c>
      <c r="K34" s="35" t="s">
        <v>202</v>
      </c>
      <c r="L34" s="36" t="n">
        <f aca="false">IFERROR(K34/J34,0)</f>
        <v>0</v>
      </c>
      <c r="M34" s="36" t="n">
        <f aca="false">IFERROR(K34/(I34/H34*J34),0)</f>
        <v>0</v>
      </c>
      <c r="N34" s="37" t="n">
        <v>0.39</v>
      </c>
      <c r="O34" s="34" t="n">
        <f aca="false">IFERROR((J34*N34),0)</f>
        <v>0</v>
      </c>
      <c r="P34" s="35" t="s">
        <v>203</v>
      </c>
      <c r="Q34" s="35" t="s">
        <v>204</v>
      </c>
      <c r="R34" s="36" t="n">
        <f aca="false">IFERROR(Q34/P34,0)</f>
        <v>0</v>
      </c>
      <c r="S34" s="36" t="n">
        <f aca="false">IFERROR(Q34/K34,0)</f>
        <v>0</v>
      </c>
    </row>
    <row r="35" customFormat="false" ht="21.95" hidden="false" customHeight="true" outlineLevel="0" collapsed="false">
      <c r="A35" s="29" t="s">
        <v>205</v>
      </c>
      <c r="B35" s="30" t="s">
        <v>206</v>
      </c>
      <c r="C35" s="31" t="s">
        <v>44</v>
      </c>
      <c r="D35" s="31" t="s">
        <v>207</v>
      </c>
      <c r="E35" s="32" t="s">
        <v>208</v>
      </c>
      <c r="F35" s="33" t="n">
        <v>42184</v>
      </c>
      <c r="G35" s="33" t="n">
        <v>43465</v>
      </c>
      <c r="H35" s="34" t="n">
        <f aca="false">DATEDIF(F35,G35,"M")+1</f>
        <v>43</v>
      </c>
      <c r="I35" s="34" t="n">
        <f aca="false">DATEDIF(F35,IF($B$6&lt;G35,$B$6,G35),"M")+1</f>
        <v>43</v>
      </c>
      <c r="J35" s="35" t="s">
        <v>209</v>
      </c>
      <c r="K35" s="35" t="s">
        <v>210</v>
      </c>
      <c r="L35" s="36" t="n">
        <f aca="false">IFERROR(K35/J35,0)</f>
        <v>0</v>
      </c>
      <c r="M35" s="36" t="n">
        <f aca="false">IFERROR(K35/(I35/H35*J35),0)</f>
        <v>0</v>
      </c>
      <c r="N35" s="37" t="n">
        <v>0.39</v>
      </c>
      <c r="O35" s="34" t="n">
        <f aca="false">IFERROR((J35*N35),0)</f>
        <v>0</v>
      </c>
      <c r="P35" s="35" t="s">
        <v>211</v>
      </c>
      <c r="Q35" s="35" t="s">
        <v>212</v>
      </c>
      <c r="R35" s="36" t="n">
        <f aca="false">IFERROR(Q35/P35,0)</f>
        <v>0</v>
      </c>
      <c r="S35" s="36" t="n">
        <f aca="false">IFERROR(Q35/K35,0)</f>
        <v>0</v>
      </c>
    </row>
    <row r="36" customFormat="false" ht="21.95" hidden="false" customHeight="true" outlineLevel="0" collapsed="false">
      <c r="A36" s="29" t="s">
        <v>213</v>
      </c>
      <c r="B36" s="30" t="s">
        <v>214</v>
      </c>
      <c r="C36" s="31" t="s">
        <v>44</v>
      </c>
      <c r="D36" s="31" t="s">
        <v>207</v>
      </c>
      <c r="E36" s="32" t="s">
        <v>215</v>
      </c>
      <c r="F36" s="33" t="n">
        <v>42184</v>
      </c>
      <c r="G36" s="33" t="n">
        <v>43465</v>
      </c>
      <c r="H36" s="34" t="n">
        <f aca="false">DATEDIF(F36,G36,"M")+1</f>
        <v>43</v>
      </c>
      <c r="I36" s="34" t="n">
        <f aca="false">DATEDIF(F36,IF($B$6&lt;G36,$B$6,G36),"M")+1</f>
        <v>43</v>
      </c>
      <c r="J36" s="35" t="s">
        <v>216</v>
      </c>
      <c r="K36" s="35" t="s">
        <v>217</v>
      </c>
      <c r="L36" s="36" t="n">
        <f aca="false">IFERROR(K36/J36,0)</f>
        <v>0</v>
      </c>
      <c r="M36" s="36" t="n">
        <f aca="false">IFERROR(K36/(I36/H36*J36),0)</f>
        <v>0</v>
      </c>
      <c r="N36" s="37" t="n">
        <v>0.39</v>
      </c>
      <c r="O36" s="34" t="n">
        <f aca="false">IFERROR((J36*N36),0)</f>
        <v>0</v>
      </c>
      <c r="P36" s="35" t="s">
        <v>218</v>
      </c>
      <c r="Q36" s="35" t="s">
        <v>219</v>
      </c>
      <c r="R36" s="36" t="n">
        <f aca="false">IFERROR(Q36/P36,0)</f>
        <v>0</v>
      </c>
      <c r="S36" s="36" t="n">
        <f aca="false">IFERROR(Q36/K36,0)</f>
        <v>0</v>
      </c>
    </row>
    <row r="37" customFormat="false" ht="15" hidden="false" customHeight="false" outlineLevel="0" collapsed="false">
      <c r="J37" s="38" t="n">
        <f aca="false">SUM(J14:J36)</f>
        <v>0</v>
      </c>
      <c r="K37" s="38" t="n">
        <f aca="false">SUM(K14:K36)</f>
        <v>0</v>
      </c>
      <c r="L37" s="39" t="n">
        <f aca="false">AVERAGE(L14:L36)</f>
        <v>0</v>
      </c>
      <c r="M37" s="39" t="n">
        <f aca="false">AVERAGE(M14:M36)</f>
        <v>0</v>
      </c>
      <c r="N37" s="38"/>
      <c r="O37" s="40" t="n">
        <f aca="false">SUM(O14:O36)</f>
        <v>0</v>
      </c>
      <c r="P37" s="38" t="n">
        <f aca="false">SUM(P14:P36)</f>
        <v>0</v>
      </c>
      <c r="Q37" s="38" t="n">
        <f aca="false">SUM(Q14:Q36)</f>
        <v>0</v>
      </c>
      <c r="R37" s="39" t="n">
        <f aca="false">AVERAGE(R14:R36)</f>
        <v>0</v>
      </c>
      <c r="S37" s="39" t="n">
        <f aca="false">AVERAGE(S14:S36)</f>
        <v>0</v>
      </c>
    </row>
  </sheetData>
  <mergeCells count="10">
    <mergeCell ref="C4:D4"/>
    <mergeCell ref="C5:D5"/>
    <mergeCell ref="C6:D6"/>
    <mergeCell ref="A11:I11"/>
    <mergeCell ref="J11:M11"/>
    <mergeCell ref="N11:S11"/>
    <mergeCell ref="A12:E12"/>
    <mergeCell ref="K12:M12"/>
    <mergeCell ref="N12:O12"/>
    <mergeCell ref="P12:S12"/>
  </mergeCells>
  <conditionalFormatting sqref="L14:M36">
    <cfRule type="cellIs" priority="2" operator="between" aboveAverage="0" equalAverage="0" bottom="0" percent="0" rank="0" text="" dxfId="0">
      <formula>0.85</formula>
      <formula>1.5</formula>
    </cfRule>
    <cfRule type="cellIs" priority="3" operator="between" aboveAverage="0" equalAverage="0" bottom="0" percent="0" rank="0" text="" dxfId="1">
      <formula>0.65</formula>
      <formula>0.85</formula>
    </cfRule>
    <cfRule type="cellIs" priority="4" operator="between" aboveAverage="0" equalAverage="0" bottom="0" percent="0" rank="0" text="" dxfId="2">
      <formula>0</formula>
      <formula>0.65</formula>
    </cfRule>
  </conditionalFormatting>
  <conditionalFormatting sqref="L37">
    <cfRule type="cellIs" priority="5" operator="between" aboveAverage="0" equalAverage="0" bottom="0" percent="0" rank="0" text="" dxfId="3">
      <formula>0.85</formula>
      <formula>1.5</formula>
    </cfRule>
    <cfRule type="cellIs" priority="6" operator="between" aboveAverage="0" equalAverage="0" bottom="0" percent="0" rank="0" text="" dxfId="4">
      <formula>0.65</formula>
      <formula>0.85</formula>
    </cfRule>
    <cfRule type="cellIs" priority="7" operator="between" aboveAverage="0" equalAverage="0" bottom="0" percent="0" rank="0" text="" dxfId="5">
      <formula>0</formula>
      <formula>0.65</formula>
    </cfRule>
  </conditionalFormatting>
  <conditionalFormatting sqref="M37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14.86"/>
    <col collapsed="false" customWidth="true" hidden="false" outlineLevel="0" max="1025" min="2" style="1" width="10.71"/>
  </cols>
  <sheetData>
    <row r="1" customFormat="false" ht="15" hidden="false" customHeight="true" outlineLevel="0" collapsed="false">
      <c r="A1" s="1" t="s">
        <v>220</v>
      </c>
      <c r="B1" s="1" t="s">
        <v>221</v>
      </c>
    </row>
    <row r="2" customFormat="false" ht="15" hidden="false" customHeight="true" outlineLevel="0" collapsed="false">
      <c r="A2" s="9" t="s">
        <v>5</v>
      </c>
      <c r="B2" s="1" t="s">
        <v>6</v>
      </c>
    </row>
    <row r="3" customFormat="false" ht="15" hidden="false" customHeight="true" outlineLevel="0" collapsed="false">
      <c r="A3" s="10" t="s">
        <v>9</v>
      </c>
      <c r="B3" s="1" t="s">
        <v>10</v>
      </c>
    </row>
    <row r="4" customFormat="false" ht="15" hidden="false" customHeight="true" outlineLevel="0" collapsed="false">
      <c r="A4" s="13" t="s">
        <v>13</v>
      </c>
      <c r="B4" s="1" t="s">
        <v>14</v>
      </c>
    </row>
    <row r="5" customFormat="false" ht="15" hidden="false" customHeight="true" outlineLevel="0" collapsed="false">
      <c r="A5" s="1" t="s">
        <v>15</v>
      </c>
      <c r="B5" s="1" t="s">
        <v>16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</dc:creator>
  <dc:description/>
  <dc:language>de-DE</dc:language>
  <cp:lastModifiedBy/>
  <dcterms:modified xsi:type="dcterms:W3CDTF">2020-01-10T10:49:05Z</dcterms:modified>
  <cp:revision>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