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Sicht_Progr" sheetId="1" r:id="rId1"/>
    <sheet name="Farbskala" sheetId="2" r:id="rId2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18" i="1" l="1"/>
  <c r="P18" i="1"/>
  <c r="N18" i="1"/>
  <c r="K18" i="1"/>
  <c r="J18" i="1"/>
  <c r="S17" i="1"/>
  <c r="R17" i="1"/>
  <c r="O17" i="1"/>
  <c r="L17" i="1"/>
  <c r="I17" i="1"/>
  <c r="M17" i="1" s="1"/>
  <c r="H17" i="1"/>
  <c r="S16" i="1"/>
  <c r="R16" i="1"/>
  <c r="O16" i="1"/>
  <c r="L16" i="1"/>
  <c r="I16" i="1"/>
  <c r="H16" i="1"/>
  <c r="S15" i="1"/>
  <c r="R15" i="1"/>
  <c r="O15" i="1"/>
  <c r="L15" i="1"/>
  <c r="I15" i="1"/>
  <c r="M15" i="1" s="1"/>
  <c r="H15" i="1"/>
  <c r="S14" i="1"/>
  <c r="S18" i="1" s="1"/>
  <c r="R14" i="1"/>
  <c r="O14" i="1"/>
  <c r="L14" i="1"/>
  <c r="L18" i="1" s="1"/>
  <c r="I14" i="1"/>
  <c r="H14" i="1"/>
  <c r="R18" i="1"/>
  <c r="O18" i="1"/>
  <c r="E5" i="1"/>
  <c r="E6" i="1" s="1"/>
  <c r="E4" i="1"/>
  <c r="M14" i="1" l="1"/>
  <c r="M18" i="1" s="1"/>
  <c r="M16" i="1"/>
</calcChain>
</file>

<file path=xl/sharedStrings.xml><?xml version="1.0" encoding="utf-8"?>
<sst xmlns="http://schemas.openxmlformats.org/spreadsheetml/2006/main" count="82" uniqueCount="63">
  <si>
    <t>Förderprogramm Elternchance II</t>
  </si>
  <si>
    <t>Laufzeit</t>
  </si>
  <si>
    <t>Legende</t>
  </si>
  <si>
    <t xml:space="preserve">Start </t>
  </si>
  <si>
    <t>Laufzeit gesamt</t>
  </si>
  <si>
    <t>0,00% - 64,99%</t>
  </si>
  <si>
    <t>rot</t>
  </si>
  <si>
    <t>Ende</t>
  </si>
  <si>
    <t>Laufzeit aktuell</t>
  </si>
  <si>
    <t>65,00% - 84,99%</t>
  </si>
  <si>
    <t>gelb</t>
  </si>
  <si>
    <t>Stand</t>
  </si>
  <si>
    <t>Anteil</t>
  </si>
  <si>
    <t>85,00% - 149,99%</t>
  </si>
  <si>
    <t>grün</t>
  </si>
  <si>
    <t>&gt; 150,00%</t>
  </si>
  <si>
    <t>weiss</t>
  </si>
  <si>
    <t>(Orientierung an DVO (EU) Nr. 215/2014, Art 6)</t>
  </si>
  <si>
    <t>Stammdaten</t>
  </si>
  <si>
    <t xml:space="preserve">Outputindikator </t>
  </si>
  <si>
    <r>
      <rPr>
        <b/>
        <sz val="12"/>
        <color rgb="FF000000"/>
        <rFont val="Calibri"/>
        <family val="2"/>
        <charset val="1"/>
      </rPr>
      <t xml:space="preserve">Ergebnisindikator 
</t>
    </r>
    <r>
      <rPr>
        <sz val="11"/>
        <color rgb="FF000000"/>
        <rFont val="Calibri"/>
        <family val="2"/>
        <charset val="1"/>
      </rPr>
      <t>(erfolgreiche Austritte gem. progr.-spezifischer Vorgaben)</t>
    </r>
  </si>
  <si>
    <t xml:space="preserve">SOLL </t>
  </si>
  <si>
    <t>IST</t>
  </si>
  <si>
    <t>SOLL</t>
  </si>
  <si>
    <t>Vorhaben-kennung</t>
  </si>
  <si>
    <t>Träger</t>
  </si>
  <si>
    <t>Region</t>
  </si>
  <si>
    <t>Bundesland</t>
  </si>
  <si>
    <t>Name in der Datenbank
(beneficiary_name)</t>
  </si>
  <si>
    <t>Vorhabenbeginn</t>
  </si>
  <si>
    <t>Vorhabenende</t>
  </si>
  <si>
    <t>Laufzeit gesamt (Monate)</t>
  </si>
  <si>
    <t>Laufzeit
 aktuell
(Monate)</t>
  </si>
  <si>
    <t>OI  
(lt. ZB)</t>
  </si>
  <si>
    <t>OI 
(Eintritte)</t>
  </si>
  <si>
    <t>OI anteilig nach Laufzeit gesamt
(Füllstand)</t>
  </si>
  <si>
    <t>OI anteilig nach Laufzeit aktuell
(Zwischenziel)</t>
  </si>
  <si>
    <t>EI</t>
  </si>
  <si>
    <t>EI (absolut)</t>
  </si>
  <si>
    <t>Austritte</t>
  </si>
  <si>
    <t>EI anteilig Austritte</t>
  </si>
  <si>
    <t>EI anteilig OI</t>
  </si>
  <si>
    <t>ser 1</t>
  </si>
  <si>
    <t>ÜR 1</t>
  </si>
  <si>
    <t>ser 2</t>
  </si>
  <si>
    <t>ÜR 2</t>
  </si>
  <si>
    <t>EC.0002.15</t>
  </si>
  <si>
    <t>AWO</t>
  </si>
  <si>
    <t>EC.0002.15 Konsortium</t>
  </si>
  <si>
    <t>fes:entry:t:1:EC.0002.15</t>
  </si>
  <si>
    <t>fes:exit:t:1:EC.0002.15</t>
  </si>
  <si>
    <t>fes:c2_1+exit:t:1:EC.0002.15</t>
  </si>
  <si>
    <t>fes:entry:t:2:EC.0002.15</t>
  </si>
  <si>
    <t>fes:exit:t:2:EC.0002.15</t>
  </si>
  <si>
    <t>fes:c2_1+exit:t:2:EC.0002.15</t>
  </si>
  <si>
    <t>fes:entry:t:3:EC.0002.15</t>
  </si>
  <si>
    <t>fes:exit:t:3:EC.0002.15</t>
  </si>
  <si>
    <t>fes:c2_1+exit:t:3:EC.0002.15</t>
  </si>
  <si>
    <t>fes:entry:t:4:EC.0002.15</t>
  </si>
  <si>
    <t>fes:exit:t:4:EC.0002.15</t>
  </si>
  <si>
    <t>fes:c2_1+exit:t:4:EC.0002.15</t>
  </si>
  <si>
    <t>Werte</t>
  </si>
  <si>
    <t>Farbe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</si>
</sst>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 %"/>
    <numFmt numFmtId="165" formatCode="0.0%"/>
  </numFmts>
  <fonts count="11" x14ac:knownFonts="1">
    <font>
      <sz val="11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i/>
      <sz val="11"/>
      <color rgb="FF000000"/>
      <name val="Calibri"/>
      <family val="2"/>
      <charset val="1"/>
    </font>
    <font>
      <b/>
      <sz val="9"/>
      <color rgb="FF000000"/>
      <name val="Arial Narrow"/>
      <family val="2"/>
      <charset val="1"/>
    </font>
    <font>
      <sz val="9"/>
      <color rgb="FF000000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FBFBF"/>
        <bgColor rgb="FFCCCCFF"/>
      </patternFill>
    </fill>
    <fill>
      <patternFill patternType="solid">
        <fgColor rgb="FFFFC7CE"/>
        <bgColor rgb="FFFFEB9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DBEEF4"/>
      </patternFill>
    </fill>
    <fill>
      <patternFill patternType="solid">
        <fgColor rgb="FFFFFFFF"/>
        <bgColor rgb="FFFFFFCC"/>
      </patternFill>
    </fill>
    <fill>
      <patternFill patternType="solid">
        <fgColor rgb="FF95B3D7"/>
        <bgColor rgb="FF93CDDD"/>
      </patternFill>
    </fill>
    <fill>
      <patternFill patternType="solid">
        <fgColor rgb="FF93CDDD"/>
        <bgColor rgb="FF95B3D7"/>
      </patternFill>
    </fill>
    <fill>
      <patternFill patternType="solid">
        <fgColor rgb="FFDBEEF4"/>
        <bgColor rgb="FFDCE6F2"/>
      </patternFill>
    </fill>
    <fill>
      <patternFill patternType="solid">
        <fgColor rgb="FFDCE6F2"/>
        <bgColor rgb="FFDBEEF4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" fillId="2" borderId="0" xfId="0" applyFont="1" applyFill="1" applyAlignment="1"/>
    <xf numFmtId="0" fontId="0" fillId="2" borderId="0" xfId="0" applyFill="1" applyAlignment="1"/>
    <xf numFmtId="0" fontId="2" fillId="0" borderId="0" xfId="0" applyFont="1" applyAlignment="1"/>
    <xf numFmtId="14" fontId="0" fillId="3" borderId="1" xfId="0" applyNumberForma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3" fillId="4" borderId="0" xfId="0" applyFont="1" applyFill="1" applyAlignment="1"/>
    <xf numFmtId="0" fontId="4" fillId="5" borderId="0" xfId="0" applyFont="1" applyFill="1" applyAlignment="1"/>
    <xf numFmtId="14" fontId="0" fillId="0" borderId="0" xfId="0" applyNumberFormat="1" applyAlignment="1">
      <alignment horizontal="center"/>
    </xf>
    <xf numFmtId="164" fontId="0" fillId="0" borderId="0" xfId="0" applyNumberFormat="1" applyAlignment="1"/>
    <xf numFmtId="0" fontId="5" fillId="6" borderId="0" xfId="0" applyFont="1" applyFill="1" applyAlignment="1"/>
    <xf numFmtId="0" fontId="6" fillId="0" borderId="0" xfId="0" applyFont="1" applyAlignment="1"/>
    <xf numFmtId="0" fontId="0" fillId="7" borderId="2" xfId="0" applyFill="1" applyBorder="1" applyAlignment="1">
      <alignment horizontal="left"/>
    </xf>
    <xf numFmtId="0" fontId="0" fillId="7" borderId="2" xfId="0" applyFill="1" applyBorder="1" applyAlignment="1"/>
    <xf numFmtId="0" fontId="8" fillId="8" borderId="2" xfId="0" applyFont="1" applyFill="1" applyBorder="1" applyAlignment="1">
      <alignment horizontal="center"/>
    </xf>
    <xf numFmtId="0" fontId="9" fillId="7" borderId="2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/>
    </xf>
    <xf numFmtId="0" fontId="9" fillId="10" borderId="2" xfId="0" applyFont="1" applyFill="1" applyBorder="1" applyAlignment="1">
      <alignment horizontal="center" vertical="center" wrapText="1"/>
    </xf>
    <xf numFmtId="0" fontId="9" fillId="11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14" fontId="10" fillId="0" borderId="2" xfId="0" applyNumberFormat="1" applyFont="1" applyBorder="1" applyAlignment="1">
      <alignment horizontal="left" vertical="center" wrapText="1"/>
    </xf>
    <xf numFmtId="1" fontId="10" fillId="0" borderId="2" xfId="0" applyNumberFormat="1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 wrapText="1"/>
    </xf>
    <xf numFmtId="165" fontId="10" fillId="7" borderId="2" xfId="0" applyNumberFormat="1" applyFont="1" applyFill="1" applyBorder="1" applyAlignment="1">
      <alignment horizontal="right" vertical="center"/>
    </xf>
    <xf numFmtId="165" fontId="10" fillId="0" borderId="2" xfId="0" applyNumberFormat="1" applyFont="1" applyBorder="1" applyAlignment="1">
      <alignment horizontal="right" vertical="center" wrapText="1"/>
    </xf>
    <xf numFmtId="0" fontId="10" fillId="0" borderId="0" xfId="0" applyFont="1" applyBorder="1" applyAlignment="1"/>
    <xf numFmtId="165" fontId="10" fillId="7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Border="1" applyAlignment="1"/>
    <xf numFmtId="1" fontId="10" fillId="0" borderId="0" xfId="0" applyNumberFormat="1" applyFont="1" applyBorder="1" applyAlignment="1"/>
    <xf numFmtId="0" fontId="0" fillId="0" borderId="0" xfId="0" applyFont="1" applyBorder="1" applyAlignment="1">
      <alignment horizontal="left" vertical="center"/>
    </xf>
    <xf numFmtId="0" fontId="7" fillId="7" borderId="2" xfId="0" applyFont="1" applyFill="1" applyBorder="1" applyAlignment="1">
      <alignment horizontal="center" vertical="top"/>
    </xf>
    <xf numFmtId="0" fontId="7" fillId="8" borderId="2" xfId="0" applyFont="1" applyFill="1" applyBorder="1" applyAlignment="1">
      <alignment horizontal="center" vertical="top"/>
    </xf>
    <xf numFmtId="0" fontId="7" fillId="9" borderId="2" xfId="0" applyFont="1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/>
    </xf>
    <xf numFmtId="0" fontId="8" fillId="8" borderId="2" xfId="0" applyFont="1" applyFill="1" applyBorder="1" applyAlignment="1">
      <alignment horizontal="center"/>
    </xf>
    <xf numFmtId="0" fontId="8" fillId="9" borderId="2" xfId="0" applyFont="1" applyFill="1" applyBorder="1" applyAlignment="1">
      <alignment horizontal="center"/>
    </xf>
    <xf numFmtId="0" fontId="8" fillId="9" borderId="2" xfId="0" applyFont="1" applyFill="1" applyBorder="1" applyAlignment="1">
      <alignment horizontal="center" vertical="center"/>
    </xf>
  </cellXfs>
  <cellStyles count="1">
    <cellStyle name="Standard" xfId="0" builtinId="0"/>
  </cellStyles>
  <dxfs count="21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FBFBF"/>
      <rgbColor rgb="FF808080"/>
      <rgbColor rgb="FF95B3D7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C6EFCE"/>
      <rgbColor rgb="FFFFEB9C"/>
      <rgbColor rgb="FF93CDDD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048572"/>
  <sheetViews>
    <sheetView tabSelected="1" zoomScaleNormal="100" workbookViewId="0">
      <selection activeCell="A14" sqref="A14:XFD17"/>
    </sheetView>
  </sheetViews>
  <sheetFormatPr baseColWidth="10" defaultColWidth="9.140625" defaultRowHeight="15" x14ac:dyDescent="0.25"/>
  <cols>
    <col min="1" max="1" width="12.5703125" style="1" customWidth="1"/>
    <col min="2" max="2" width="23.5703125" style="1" customWidth="1"/>
    <col min="3" max="4" width="9.140625" style="1" customWidth="1"/>
    <col min="5" max="5" width="37.140625" style="2" customWidth="1"/>
    <col min="6" max="6" width="12.42578125" style="2" customWidth="1"/>
    <col min="7" max="7" width="11.140625" style="2" customWidth="1"/>
    <col min="8" max="9" width="9.140625" style="1" customWidth="1"/>
    <col min="10" max="10" width="10.7109375" style="1" customWidth="1"/>
    <col min="11" max="11" width="13.28515625" style="1" customWidth="1"/>
    <col min="12" max="13" width="14.140625" style="1" customWidth="1"/>
    <col min="14" max="19" width="11.28515625" style="1" customWidth="1"/>
    <col min="20" max="1025" width="9.140625" style="1" customWidth="1"/>
  </cols>
  <sheetData>
    <row r="1" spans="1:19" ht="17.45" customHeight="1" x14ac:dyDescent="0.3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pans="1:19" s="1" customFormat="1" ht="13.9" customHeight="1" x14ac:dyDescent="0.25"/>
    <row r="3" spans="1:19" ht="13.9" customHeight="1" x14ac:dyDescent="0.25">
      <c r="A3" s="5" t="s">
        <v>1</v>
      </c>
      <c r="I3" s="5" t="s">
        <v>2</v>
      </c>
    </row>
    <row r="4" spans="1:19" ht="13.9" customHeight="1" x14ac:dyDescent="0.25">
      <c r="A4" s="1" t="s">
        <v>3</v>
      </c>
      <c r="B4" s="6">
        <v>43466</v>
      </c>
      <c r="C4" s="35" t="s">
        <v>4</v>
      </c>
      <c r="D4" s="35"/>
      <c r="E4" s="7">
        <f>DATEDIF(B4,B5,"M")+1</f>
        <v>24</v>
      </c>
      <c r="I4" s="8" t="s">
        <v>5</v>
      </c>
      <c r="J4" s="1" t="s">
        <v>6</v>
      </c>
    </row>
    <row r="5" spans="1:19" ht="13.9" customHeight="1" x14ac:dyDescent="0.25">
      <c r="A5" s="1" t="s">
        <v>7</v>
      </c>
      <c r="B5" s="6">
        <v>44196</v>
      </c>
      <c r="C5" s="35" t="s">
        <v>8</v>
      </c>
      <c r="D5" s="35"/>
      <c r="E5" s="7">
        <f>DATEDIF(B4,IF(B6&lt;B5,B6,B5),"M")+1</f>
        <v>1</v>
      </c>
      <c r="I5" s="9" t="s">
        <v>9</v>
      </c>
      <c r="J5" s="1" t="s">
        <v>10</v>
      </c>
    </row>
    <row r="6" spans="1:19" ht="13.9" customHeight="1" x14ac:dyDescent="0.25">
      <c r="A6" s="1" t="s">
        <v>11</v>
      </c>
      <c r="B6" s="10">
        <v>43466</v>
      </c>
      <c r="C6" s="35" t="s">
        <v>12</v>
      </c>
      <c r="D6" s="35"/>
      <c r="E6" s="11">
        <f>E5/E4</f>
        <v>4.1666666666666664E-2</v>
      </c>
      <c r="I6" s="12" t="s">
        <v>13</v>
      </c>
      <c r="J6" s="1" t="s">
        <v>14</v>
      </c>
    </row>
    <row r="7" spans="1:19" ht="13.9" customHeight="1" x14ac:dyDescent="0.25">
      <c r="I7" s="13" t="s">
        <v>15</v>
      </c>
      <c r="J7" s="1" t="s">
        <v>16</v>
      </c>
    </row>
    <row r="8" spans="1:19" ht="13.9" customHeight="1" x14ac:dyDescent="0.25">
      <c r="I8" s="13" t="s">
        <v>17</v>
      </c>
    </row>
    <row r="9" spans="1:19" ht="13.9" customHeight="1" x14ac:dyDescent="0.25">
      <c r="I9" s="13"/>
    </row>
    <row r="10" spans="1:19" ht="13.9" customHeight="1" x14ac:dyDescent="0.25">
      <c r="I10" s="13"/>
    </row>
    <row r="11" spans="1:19" ht="24.75" customHeight="1" x14ac:dyDescent="0.25">
      <c r="A11" s="36" t="s">
        <v>18</v>
      </c>
      <c r="B11" s="36"/>
      <c r="C11" s="36"/>
      <c r="D11" s="36"/>
      <c r="E11" s="36"/>
      <c r="F11" s="36"/>
      <c r="G11" s="36"/>
      <c r="H11" s="36"/>
      <c r="I11" s="36"/>
      <c r="J11" s="37" t="s">
        <v>19</v>
      </c>
      <c r="K11" s="37"/>
      <c r="L11" s="37"/>
      <c r="M11" s="37"/>
      <c r="N11" s="38" t="s">
        <v>20</v>
      </c>
      <c r="O11" s="38"/>
      <c r="P11" s="38"/>
      <c r="Q11" s="38"/>
      <c r="R11" s="38"/>
      <c r="S11" s="38"/>
    </row>
    <row r="12" spans="1:19" ht="13.9" customHeight="1" x14ac:dyDescent="0.25">
      <c r="A12" s="39"/>
      <c r="B12" s="39"/>
      <c r="C12" s="39"/>
      <c r="D12" s="39"/>
      <c r="E12" s="39"/>
      <c r="F12" s="14"/>
      <c r="G12" s="14"/>
      <c r="H12" s="15"/>
      <c r="I12" s="15"/>
      <c r="J12" s="16" t="s">
        <v>21</v>
      </c>
      <c r="K12" s="40" t="s">
        <v>22</v>
      </c>
      <c r="L12" s="40"/>
      <c r="M12" s="40"/>
      <c r="N12" s="41" t="s">
        <v>23</v>
      </c>
      <c r="O12" s="41"/>
      <c r="P12" s="42" t="s">
        <v>22</v>
      </c>
      <c r="Q12" s="42"/>
      <c r="R12" s="42"/>
      <c r="S12" s="42"/>
    </row>
    <row r="13" spans="1:19" s="21" customFormat="1" ht="33" customHeight="1" x14ac:dyDescent="0.25">
      <c r="A13" s="17" t="s">
        <v>24</v>
      </c>
      <c r="B13" s="18" t="s">
        <v>25</v>
      </c>
      <c r="C13" s="17" t="s">
        <v>26</v>
      </c>
      <c r="D13" s="17" t="s">
        <v>27</v>
      </c>
      <c r="E13" s="17" t="s">
        <v>28</v>
      </c>
      <c r="F13" s="17" t="s">
        <v>29</v>
      </c>
      <c r="G13" s="17" t="s">
        <v>30</v>
      </c>
      <c r="H13" s="17" t="s">
        <v>31</v>
      </c>
      <c r="I13" s="17" t="s">
        <v>32</v>
      </c>
      <c r="J13" s="19" t="s">
        <v>33</v>
      </c>
      <c r="K13" s="20" t="s">
        <v>34</v>
      </c>
      <c r="L13" s="20" t="s">
        <v>35</v>
      </c>
      <c r="M13" s="20" t="s">
        <v>36</v>
      </c>
      <c r="N13" s="19" t="s">
        <v>37</v>
      </c>
      <c r="O13" s="19" t="s">
        <v>38</v>
      </c>
      <c r="P13" s="19" t="s">
        <v>39</v>
      </c>
      <c r="Q13" s="19" t="s">
        <v>38</v>
      </c>
      <c r="R13" s="19" t="s">
        <v>40</v>
      </c>
      <c r="S13" s="19" t="s">
        <v>41</v>
      </c>
    </row>
    <row r="14" spans="1:19" ht="15.75" customHeight="1" x14ac:dyDescent="0.25">
      <c r="A14" s="22" t="s">
        <v>46</v>
      </c>
      <c r="B14" s="23" t="s">
        <v>47</v>
      </c>
      <c r="C14" s="24" t="s">
        <v>42</v>
      </c>
      <c r="D14" s="24"/>
      <c r="E14" s="25" t="s">
        <v>48</v>
      </c>
      <c r="F14" s="26">
        <v>43466</v>
      </c>
      <c r="G14" s="26">
        <v>44196</v>
      </c>
      <c r="H14" s="27">
        <f t="shared" ref="H14:H17" si="0">DATEDIF(F14,G14,"M")+1</f>
        <v>24</v>
      </c>
      <c r="I14" s="27">
        <f t="shared" ref="I14:I17" si="1">DATEDIF(F14,IF($B$6&lt;G14,$B$6,G14),"M")+1</f>
        <v>1</v>
      </c>
      <c r="J14" s="28">
        <v>1520</v>
      </c>
      <c r="K14" s="28" t="s">
        <v>49</v>
      </c>
      <c r="L14" s="29">
        <f t="shared" ref="L14:L17" si="2">IFERROR(K14/J14,0)</f>
        <v>0</v>
      </c>
      <c r="M14" s="29">
        <f t="shared" ref="M14:M17" si="3">IFERROR(K14/(I14/H14*J14),0)</f>
        <v>0</v>
      </c>
      <c r="N14" s="30">
        <v>0.8</v>
      </c>
      <c r="O14" s="27">
        <f t="shared" ref="O14:O17" si="4">IFERROR((J14*N14),0)</f>
        <v>1216</v>
      </c>
      <c r="P14" s="28" t="s">
        <v>50</v>
      </c>
      <c r="Q14" s="28" t="s">
        <v>51</v>
      </c>
      <c r="R14" s="29">
        <f t="shared" ref="R14:R17" si="5">IFERROR(Q14/P14,0)</f>
        <v>0</v>
      </c>
      <c r="S14" s="29">
        <f t="shared" ref="S14:S17" si="6">IFERROR(Q14/K14,0)</f>
        <v>0</v>
      </c>
    </row>
    <row r="15" spans="1:19" ht="15.75" customHeight="1" x14ac:dyDescent="0.25">
      <c r="A15" s="22" t="s">
        <v>46</v>
      </c>
      <c r="B15" s="23" t="s">
        <v>47</v>
      </c>
      <c r="C15" s="24" t="s">
        <v>43</v>
      </c>
      <c r="D15" s="24"/>
      <c r="E15" s="25" t="s">
        <v>48</v>
      </c>
      <c r="F15" s="26">
        <v>43466</v>
      </c>
      <c r="G15" s="26">
        <v>44196</v>
      </c>
      <c r="H15" s="27">
        <f t="shared" si="0"/>
        <v>24</v>
      </c>
      <c r="I15" s="27">
        <f t="shared" si="1"/>
        <v>1</v>
      </c>
      <c r="J15" s="28">
        <v>380</v>
      </c>
      <c r="K15" s="28" t="s">
        <v>52</v>
      </c>
      <c r="L15" s="29">
        <f t="shared" si="2"/>
        <v>0</v>
      </c>
      <c r="M15" s="29">
        <f t="shared" si="3"/>
        <v>0</v>
      </c>
      <c r="N15" s="30">
        <v>0.8</v>
      </c>
      <c r="O15" s="27">
        <f t="shared" si="4"/>
        <v>304</v>
      </c>
      <c r="P15" s="28" t="s">
        <v>53</v>
      </c>
      <c r="Q15" s="28" t="s">
        <v>54</v>
      </c>
      <c r="R15" s="29">
        <f t="shared" si="5"/>
        <v>0</v>
      </c>
      <c r="S15" s="29">
        <f t="shared" si="6"/>
        <v>0</v>
      </c>
    </row>
    <row r="16" spans="1:19" ht="15.75" customHeight="1" x14ac:dyDescent="0.25">
      <c r="A16" s="22" t="s">
        <v>46</v>
      </c>
      <c r="B16" s="23" t="s">
        <v>47</v>
      </c>
      <c r="C16" s="24" t="s">
        <v>44</v>
      </c>
      <c r="D16" s="24"/>
      <c r="E16" s="25" t="s">
        <v>48</v>
      </c>
      <c r="F16" s="26">
        <v>43466</v>
      </c>
      <c r="G16" s="26">
        <v>44196</v>
      </c>
      <c r="H16" s="27">
        <f t="shared" si="0"/>
        <v>24</v>
      </c>
      <c r="I16" s="27">
        <f t="shared" si="1"/>
        <v>1</v>
      </c>
      <c r="J16" s="28">
        <v>20</v>
      </c>
      <c r="K16" s="28" t="s">
        <v>55</v>
      </c>
      <c r="L16" s="29">
        <f t="shared" si="2"/>
        <v>0</v>
      </c>
      <c r="M16" s="29">
        <f t="shared" si="3"/>
        <v>0</v>
      </c>
      <c r="N16" s="30">
        <v>0.8</v>
      </c>
      <c r="O16" s="27">
        <f t="shared" si="4"/>
        <v>16</v>
      </c>
      <c r="P16" s="28" t="s">
        <v>56</v>
      </c>
      <c r="Q16" s="28" t="s">
        <v>57</v>
      </c>
      <c r="R16" s="29">
        <f t="shared" si="5"/>
        <v>0</v>
      </c>
      <c r="S16" s="29">
        <f t="shared" si="6"/>
        <v>0</v>
      </c>
    </row>
    <row r="17" spans="1:19" ht="15.75" customHeight="1" x14ac:dyDescent="0.25">
      <c r="A17" s="22" t="s">
        <v>46</v>
      </c>
      <c r="B17" s="23" t="s">
        <v>47</v>
      </c>
      <c r="C17" s="24" t="s">
        <v>45</v>
      </c>
      <c r="D17" s="24"/>
      <c r="E17" s="25" t="s">
        <v>48</v>
      </c>
      <c r="F17" s="26">
        <v>43466</v>
      </c>
      <c r="G17" s="26">
        <v>44196</v>
      </c>
      <c r="H17" s="27">
        <f t="shared" si="0"/>
        <v>24</v>
      </c>
      <c r="I17" s="27">
        <f t="shared" si="1"/>
        <v>1</v>
      </c>
      <c r="J17" s="28">
        <v>80</v>
      </c>
      <c r="K17" s="28" t="s">
        <v>58</v>
      </c>
      <c r="L17" s="29">
        <f t="shared" si="2"/>
        <v>0</v>
      </c>
      <c r="M17" s="29">
        <f t="shared" si="3"/>
        <v>0</v>
      </c>
      <c r="N17" s="30">
        <v>0.8</v>
      </c>
      <c r="O17" s="27">
        <f t="shared" si="4"/>
        <v>64</v>
      </c>
      <c r="P17" s="28" t="s">
        <v>59</v>
      </c>
      <c r="Q17" s="28" t="s">
        <v>60</v>
      </c>
      <c r="R17" s="29">
        <f t="shared" si="5"/>
        <v>0</v>
      </c>
      <c r="S17" s="29">
        <f t="shared" si="6"/>
        <v>0</v>
      </c>
    </row>
    <row r="18" spans="1:19" x14ac:dyDescent="0.25">
      <c r="J18" s="31">
        <f>SUM(J14:J17)</f>
        <v>2000</v>
      </c>
      <c r="K18" s="31">
        <f>SUM(K14:K17)</f>
        <v>0</v>
      </c>
      <c r="L18" s="32">
        <f>AVERAGE(L14:L17)</f>
        <v>0</v>
      </c>
      <c r="M18" s="32">
        <f>AVERAGE(M14:M17)</f>
        <v>0</v>
      </c>
      <c r="N18" s="33">
        <f>AVERAGE(N14:N17)</f>
        <v>0.8</v>
      </c>
      <c r="O18" s="34">
        <f>SUM(O14:O17)</f>
        <v>1600</v>
      </c>
      <c r="P18" s="34">
        <f>SUM(P14:P17)</f>
        <v>0</v>
      </c>
      <c r="Q18" s="34">
        <f>SUM(Q14:Q17)</f>
        <v>0</v>
      </c>
      <c r="R18" s="32">
        <f>AVERAGE(R14:R17)</f>
        <v>0</v>
      </c>
      <c r="S18" s="32">
        <f>AVERAGE(S14:S17)</f>
        <v>0</v>
      </c>
    </row>
    <row r="1048551" ht="12.75" customHeight="1" x14ac:dyDescent="0.25"/>
    <row r="1048552" ht="12.75" customHeight="1" x14ac:dyDescent="0.25"/>
    <row r="1048553" ht="12.75" customHeight="1" x14ac:dyDescent="0.25"/>
    <row r="1048554" ht="12.75" customHeight="1" x14ac:dyDescent="0.25"/>
    <row r="1048555" ht="12.75" customHeight="1" x14ac:dyDescent="0.25"/>
    <row r="1048556" ht="12.75" customHeight="1" x14ac:dyDescent="0.25"/>
    <row r="1048557" ht="12.75" customHeight="1" x14ac:dyDescent="0.25"/>
    <row r="1048558" ht="12.75" customHeight="1" x14ac:dyDescent="0.25"/>
    <row r="1048559" ht="12.75" customHeight="1" x14ac:dyDescent="0.25"/>
    <row r="1048560" ht="12.75" customHeight="1" x14ac:dyDescent="0.25"/>
    <row r="1048561" ht="12.75" customHeight="1" x14ac:dyDescent="0.25"/>
    <row r="1048562" ht="12.75" customHeight="1" x14ac:dyDescent="0.25"/>
    <row r="1048563" ht="12.75" customHeight="1" x14ac:dyDescent="0.25"/>
    <row r="1048564" ht="12.75" customHeight="1" x14ac:dyDescent="0.25"/>
    <row r="1048565" ht="12.75" customHeight="1" x14ac:dyDescent="0.25"/>
    <row r="1048566" ht="12.75" customHeight="1" x14ac:dyDescent="0.25"/>
    <row r="1048567" ht="12.75" customHeight="1" x14ac:dyDescent="0.25"/>
    <row r="1048568" ht="12.75" customHeight="1" x14ac:dyDescent="0.25"/>
    <row r="1048569" ht="12.75" customHeight="1" x14ac:dyDescent="0.25"/>
    <row r="1048570" ht="12.75" customHeight="1" x14ac:dyDescent="0.25"/>
    <row r="1048571" ht="12.75" customHeight="1" x14ac:dyDescent="0.25"/>
    <row r="1048572" ht="12.75" customHeight="1" x14ac:dyDescent="0.25"/>
  </sheetData>
  <mergeCells count="10">
    <mergeCell ref="N11:S11"/>
    <mergeCell ref="A12:E12"/>
    <mergeCell ref="K12:M12"/>
    <mergeCell ref="N12:O12"/>
    <mergeCell ref="P12:S12"/>
    <mergeCell ref="C4:D4"/>
    <mergeCell ref="C5:D5"/>
    <mergeCell ref="C6:D6"/>
    <mergeCell ref="A11:I11"/>
    <mergeCell ref="J11:M11"/>
  </mergeCells>
  <conditionalFormatting sqref="L2:M13 L19:M1048576">
    <cfRule type="cellIs" dxfId="20" priority="2" operator="between">
      <formula>0.85</formula>
      <formula>1.499</formula>
    </cfRule>
    <cfRule type="cellIs" dxfId="19" priority="3" operator="between">
      <formula>0.65</formula>
      <formula>0.849</formula>
    </cfRule>
    <cfRule type="cellIs" dxfId="18" priority="4" operator="between">
      <formula>0.1</formula>
      <formula>0.65</formula>
    </cfRule>
  </conditionalFormatting>
  <conditionalFormatting sqref="L12:M13">
    <cfRule type="cellIs" dxfId="17" priority="5" operator="between">
      <formula>0.85</formula>
      <formula>1.499</formula>
    </cfRule>
    <cfRule type="cellIs" dxfId="16" priority="6" operator="between">
      <formula>0.65</formula>
      <formula>0.849</formula>
    </cfRule>
    <cfRule type="cellIs" dxfId="15" priority="7" operator="between">
      <formula>0.1</formula>
      <formula>0.65</formula>
    </cfRule>
  </conditionalFormatting>
  <conditionalFormatting sqref="L14:M17 R14:S17">
    <cfRule type="cellIs" dxfId="14" priority="8" operator="between">
      <formula>0.85</formula>
      <formula>1.5</formula>
    </cfRule>
    <cfRule type="cellIs" dxfId="13" priority="9" operator="between">
      <formula>0.65</formula>
      <formula>0.85</formula>
    </cfRule>
    <cfRule type="cellIs" dxfId="12" priority="10" operator="between">
      <formula>0</formula>
      <formula>0.65</formula>
    </cfRule>
  </conditionalFormatting>
  <conditionalFormatting sqref="L18">
    <cfRule type="cellIs" dxfId="11" priority="14" operator="between">
      <formula>0.85</formula>
      <formula>1.5</formula>
    </cfRule>
    <cfRule type="cellIs" dxfId="10" priority="15" operator="between">
      <formula>0.65</formula>
      <formula>0.85</formula>
    </cfRule>
    <cfRule type="cellIs" dxfId="9" priority="16" operator="between">
      <formula>0</formula>
      <formula>0.65</formula>
    </cfRule>
  </conditionalFormatting>
  <conditionalFormatting sqref="M18">
    <cfRule type="cellIs" dxfId="8" priority="17" operator="between">
      <formula>0.85</formula>
      <formula>1.5</formula>
    </cfRule>
    <cfRule type="cellIs" dxfId="7" priority="18" operator="between">
      <formula>0.65</formula>
      <formula>0.85</formula>
    </cfRule>
    <cfRule type="cellIs" dxfId="6" priority="19" operator="between">
      <formula>0</formula>
      <formula>0.65</formula>
    </cfRule>
  </conditionalFormatting>
  <conditionalFormatting sqref="R18">
    <cfRule type="cellIs" dxfId="5" priority="20" operator="between">
      <formula>0.85</formula>
      <formula>1.5</formula>
    </cfRule>
    <cfRule type="cellIs" dxfId="4" priority="21" operator="between">
      <formula>0.65</formula>
      <formula>0.85</formula>
    </cfRule>
    <cfRule type="cellIs" dxfId="3" priority="22" operator="between">
      <formula>0</formula>
      <formula>0.65</formula>
    </cfRule>
  </conditionalFormatting>
  <conditionalFormatting sqref="S18">
    <cfRule type="cellIs" dxfId="2" priority="23" operator="between">
      <formula>0.85</formula>
      <formula>1.5</formula>
    </cfRule>
    <cfRule type="cellIs" dxfId="1" priority="24" operator="between">
      <formula>0.65</formula>
      <formula>0.85</formula>
    </cfRule>
    <cfRule type="cellIs" dxfId="0" priority="25" operator="between">
      <formula>0</formula>
      <formula>0.65</formula>
    </cfRule>
  </conditionalFormatting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"/>
  <sheetViews>
    <sheetView zoomScale="90" zoomScaleNormal="90" workbookViewId="0"/>
  </sheetViews>
  <sheetFormatPr baseColWidth="10" defaultColWidth="9.140625" defaultRowHeight="15" x14ac:dyDescent="0.25"/>
  <cols>
    <col min="1" max="1" width="14.85546875" style="1" customWidth="1"/>
    <col min="2" max="1025" width="10.7109375" style="1" customWidth="1"/>
  </cols>
  <sheetData>
    <row r="1" spans="1:2" ht="15" customHeight="1" x14ac:dyDescent="0.25">
      <c r="A1" s="1" t="s">
        <v>61</v>
      </c>
      <c r="B1" s="1" t="s">
        <v>62</v>
      </c>
    </row>
    <row r="2" spans="1:2" ht="15" customHeight="1" x14ac:dyDescent="0.25">
      <c r="A2" s="8" t="s">
        <v>5</v>
      </c>
      <c r="B2" s="1" t="s">
        <v>6</v>
      </c>
    </row>
    <row r="3" spans="1:2" ht="15" customHeight="1" x14ac:dyDescent="0.25">
      <c r="A3" s="9" t="s">
        <v>9</v>
      </c>
      <c r="B3" s="1" t="s">
        <v>10</v>
      </c>
    </row>
    <row r="4" spans="1:2" ht="15" customHeight="1" x14ac:dyDescent="0.25">
      <c r="A4" s="12" t="s">
        <v>13</v>
      </c>
      <c r="B4" s="1" t="s">
        <v>14</v>
      </c>
    </row>
    <row r="5" spans="1:2" ht="15" customHeight="1" x14ac:dyDescent="0.25">
      <c r="A5" s="1" t="s">
        <v>15</v>
      </c>
      <c r="B5" s="1" t="s">
        <v>16</v>
      </c>
    </row>
  </sheetData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Sicht_Progr</vt:lpstr>
      <vt:lpstr>Farbskala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intevation</cp:lastModifiedBy>
  <cp:revision>16</cp:revision>
  <dcterms:created xsi:type="dcterms:W3CDTF">2006-09-16T00:00:00Z</dcterms:created>
  <dcterms:modified xsi:type="dcterms:W3CDTF">2019-12-18T09:10:30Z</dcterms:modified>
  <dc:language>de-DE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