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icht_Progr" sheetId="1" r:id="rId1"/>
    <sheet name="Farbskala" sheetId="2" r:id="rId2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35" i="1" l="1"/>
  <c r="P35" i="1"/>
  <c r="K35" i="1"/>
  <c r="J35" i="1"/>
  <c r="S34" i="1"/>
  <c r="R34" i="1"/>
  <c r="O34" i="1"/>
  <c r="L34" i="1"/>
  <c r="I34" i="1"/>
  <c r="M34" i="1" s="1"/>
  <c r="H34" i="1"/>
  <c r="S33" i="1"/>
  <c r="R33" i="1"/>
  <c r="O33" i="1"/>
  <c r="M33" i="1"/>
  <c r="L33" i="1"/>
  <c r="I33" i="1"/>
  <c r="H33" i="1"/>
  <c r="S32" i="1"/>
  <c r="R32" i="1"/>
  <c r="O32" i="1"/>
  <c r="M32" i="1"/>
  <c r="L32" i="1"/>
  <c r="I32" i="1"/>
  <c r="H32" i="1"/>
  <c r="S31" i="1"/>
  <c r="R31" i="1"/>
  <c r="O31" i="1"/>
  <c r="L31" i="1"/>
  <c r="I31" i="1"/>
  <c r="M31" i="1" s="1"/>
  <c r="H31" i="1"/>
  <c r="S30" i="1"/>
  <c r="R30" i="1"/>
  <c r="O30" i="1"/>
  <c r="L30" i="1"/>
  <c r="I30" i="1"/>
  <c r="M30" i="1" s="1"/>
  <c r="H30" i="1"/>
  <c r="S29" i="1"/>
  <c r="R29" i="1"/>
  <c r="O29" i="1"/>
  <c r="M29" i="1"/>
  <c r="L29" i="1"/>
  <c r="I29" i="1"/>
  <c r="H29" i="1"/>
  <c r="S28" i="1"/>
  <c r="R28" i="1"/>
  <c r="O28" i="1"/>
  <c r="M28" i="1"/>
  <c r="L28" i="1"/>
  <c r="I28" i="1"/>
  <c r="H28" i="1"/>
  <c r="S27" i="1"/>
  <c r="R27" i="1"/>
  <c r="O27" i="1"/>
  <c r="L27" i="1"/>
  <c r="I27" i="1"/>
  <c r="M27" i="1" s="1"/>
  <c r="H27" i="1"/>
  <c r="S26" i="1"/>
  <c r="R26" i="1"/>
  <c r="O26" i="1"/>
  <c r="L26" i="1"/>
  <c r="I26" i="1"/>
  <c r="M26" i="1" s="1"/>
  <c r="H26" i="1"/>
  <c r="S25" i="1"/>
  <c r="R25" i="1"/>
  <c r="O25" i="1"/>
  <c r="M25" i="1"/>
  <c r="L25" i="1"/>
  <c r="I25" i="1"/>
  <c r="H25" i="1"/>
  <c r="S24" i="1"/>
  <c r="R24" i="1"/>
  <c r="O24" i="1"/>
  <c r="M24" i="1"/>
  <c r="L24" i="1"/>
  <c r="I24" i="1"/>
  <c r="H24" i="1"/>
  <c r="S23" i="1"/>
  <c r="R23" i="1"/>
  <c r="O23" i="1"/>
  <c r="L23" i="1"/>
  <c r="I23" i="1"/>
  <c r="M23" i="1" s="1"/>
  <c r="H23" i="1"/>
  <c r="S22" i="1"/>
  <c r="R22" i="1"/>
  <c r="O22" i="1"/>
  <c r="L22" i="1"/>
  <c r="I22" i="1"/>
  <c r="M22" i="1" s="1"/>
  <c r="H22" i="1"/>
  <c r="S21" i="1"/>
  <c r="R21" i="1"/>
  <c r="O21" i="1"/>
  <c r="M21" i="1"/>
  <c r="L21" i="1"/>
  <c r="I21" i="1"/>
  <c r="H21" i="1"/>
  <c r="S20" i="1"/>
  <c r="R20" i="1"/>
  <c r="O20" i="1"/>
  <c r="M20" i="1"/>
  <c r="L20" i="1"/>
  <c r="I20" i="1"/>
  <c r="H20" i="1"/>
  <c r="S19" i="1"/>
  <c r="R19" i="1"/>
  <c r="O19" i="1"/>
  <c r="L19" i="1"/>
  <c r="I19" i="1"/>
  <c r="M19" i="1" s="1"/>
  <c r="H19" i="1"/>
  <c r="S18" i="1"/>
  <c r="R18" i="1"/>
  <c r="O18" i="1"/>
  <c r="L18" i="1"/>
  <c r="I18" i="1"/>
  <c r="M18" i="1" s="1"/>
  <c r="H18" i="1"/>
  <c r="S17" i="1"/>
  <c r="R17" i="1"/>
  <c r="O17" i="1"/>
  <c r="M17" i="1"/>
  <c r="L17" i="1"/>
  <c r="I17" i="1"/>
  <c r="H17" i="1"/>
  <c r="S16" i="1"/>
  <c r="R16" i="1"/>
  <c r="O16" i="1"/>
  <c r="M16" i="1"/>
  <c r="L16" i="1"/>
  <c r="I16" i="1"/>
  <c r="H16" i="1"/>
  <c r="S15" i="1"/>
  <c r="R15" i="1"/>
  <c r="O15" i="1"/>
  <c r="L15" i="1"/>
  <c r="I15" i="1"/>
  <c r="M15" i="1" s="1"/>
  <c r="H15" i="1"/>
  <c r="S14" i="1"/>
  <c r="S35" i="1" s="1"/>
  <c r="R14" i="1"/>
  <c r="O14" i="1"/>
  <c r="L14" i="1"/>
  <c r="I14" i="1"/>
  <c r="M14" i="1" s="1"/>
  <c r="H14" i="1"/>
  <c r="E5" i="1"/>
  <c r="E6" i="1" s="1"/>
  <c r="E4" i="1"/>
  <c r="O35" i="1" l="1"/>
  <c r="R35" i="1"/>
  <c r="L35" i="1"/>
  <c r="M35" i="1"/>
</calcChain>
</file>

<file path=xl/sharedStrings.xml><?xml version="1.0" encoding="utf-8"?>
<sst xmlns="http://schemas.openxmlformats.org/spreadsheetml/2006/main" count="243" uniqueCount="206">
  <si>
    <t>Förderprogramm Perspektive Wiedereinstieg</t>
  </si>
  <si>
    <t>Laufzeit</t>
  </si>
  <si>
    <t>Legende</t>
  </si>
  <si>
    <t xml:space="preserve">Start </t>
  </si>
  <si>
    <t>Laufzeit gesamt</t>
  </si>
  <si>
    <t>0,00% - 64,99%</t>
  </si>
  <si>
    <t>rot</t>
  </si>
  <si>
    <t>Ende</t>
  </si>
  <si>
    <t>Laufzeit aktuell</t>
  </si>
  <si>
    <t>65,00% - 84,99%</t>
  </si>
  <si>
    <t>gelb</t>
  </si>
  <si>
    <t>Stand</t>
  </si>
  <si>
    <t>Anteil</t>
  </si>
  <si>
    <t>85,00% - 149,99%</t>
  </si>
  <si>
    <t>grün</t>
  </si>
  <si>
    <t>&gt; 150,00%</t>
  </si>
  <si>
    <t>weiss</t>
  </si>
  <si>
    <t>(Orientierung an DVO (EU) Nr. 215/2014, Art 6)</t>
  </si>
  <si>
    <t>Stammdaten</t>
  </si>
  <si>
    <t xml:space="preserve">Outputindikator </t>
  </si>
  <si>
    <r>
      <rPr>
        <b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>(erfolgreiche Austritte gem. progr.-spezifischer Vorgaben)</t>
    </r>
  </si>
  <si>
    <t xml:space="preserve">SOLL </t>
  </si>
  <si>
    <t>IST</t>
  </si>
  <si>
    <t>SOLL</t>
  </si>
  <si>
    <t>Vorhaben-kennung</t>
  </si>
  <si>
    <t>Träger</t>
  </si>
  <si>
    <t>Region</t>
  </si>
  <si>
    <t>Bundesland</t>
  </si>
  <si>
    <t>Name in der Datenbank
(beneficiary_name)</t>
  </si>
  <si>
    <t>Vorhabenbeginn</t>
  </si>
  <si>
    <t>Vorhabenende</t>
  </si>
  <si>
    <t>Laufzeit gesamt (Monate)</t>
  </si>
  <si>
    <t>Laufzeit
 aktuell
(Monate)</t>
  </si>
  <si>
    <t>OI  
(lt. ZB)</t>
  </si>
  <si>
    <t>OI 
(Eintritte)</t>
  </si>
  <si>
    <t>OI anteilig nach Laufzeit gesamt
(Füllstand)</t>
  </si>
  <si>
    <t>OI anteilig nach Laufzeit aktuell
(Zwischenziel)</t>
  </si>
  <si>
    <t>EI</t>
  </si>
  <si>
    <t>EI (absolut)</t>
  </si>
  <si>
    <t>Austritte</t>
  </si>
  <si>
    <t>EI anteilig Austritte</t>
  </si>
  <si>
    <t>EI anteilig OI</t>
  </si>
  <si>
    <t>Berufsbildungszentrum Augsburg der Lehmbaugruppe gGmbH</t>
  </si>
  <si>
    <t>ser 1</t>
  </si>
  <si>
    <t>BY</t>
  </si>
  <si>
    <t>KWB Koordinierungsstelle Weiterbildung und Beschäftigung e.V</t>
  </si>
  <si>
    <t>HH</t>
  </si>
  <si>
    <t>ÜAG gGmbH Jena -über alle Grenzen-</t>
  </si>
  <si>
    <t>ÜR 1</t>
  </si>
  <si>
    <t>TH</t>
  </si>
  <si>
    <t>Frauennetzwerk zur Arbeitssituation e. V.</t>
  </si>
  <si>
    <t>SH</t>
  </si>
  <si>
    <t>IMBSE Schwerin GmbH</t>
  </si>
  <si>
    <t>MV</t>
  </si>
  <si>
    <t>Landeshauptstadt Potsdam, Fachstelle Arbeitsmarktpolitik und</t>
  </si>
  <si>
    <t>BB</t>
  </si>
  <si>
    <t>ProArbeit kAöR</t>
  </si>
  <si>
    <t>ÜR 2</t>
  </si>
  <si>
    <t>NI</t>
  </si>
  <si>
    <t>Witt Schulungszentrum GmbH</t>
  </si>
  <si>
    <t>SN</t>
  </si>
  <si>
    <t>BiLSE-Institut für Bildung und Forschung GmbH</t>
  </si>
  <si>
    <t>WEQUA GmbH</t>
  </si>
  <si>
    <t>Institut für Berufliche Bildung AG</t>
  </si>
  <si>
    <t>ST</t>
  </si>
  <si>
    <t>Ziola GmbH</t>
  </si>
  <si>
    <t>EducationManagementConsortium GmbH</t>
  </si>
  <si>
    <t>IMBSE GmbH Krefeld</t>
  </si>
  <si>
    <t>NW</t>
  </si>
  <si>
    <t>Volkshochschule (VHS) Göttingen gGmbH</t>
  </si>
  <si>
    <t>Landeshauptstadt München, Referat für Arbeit und Wirtschaft</t>
  </si>
  <si>
    <t>Berufliche Bildung im Deutschen Hausfrauenverbund e.V.</t>
  </si>
  <si>
    <t>sefo femkom-Frauenkompetenzzentrum</t>
  </si>
  <si>
    <t>HE</t>
  </si>
  <si>
    <t>Gesellschaft für Berufsbildung und Berufstraining mbH</t>
  </si>
  <si>
    <t>RP</t>
  </si>
  <si>
    <t>Christliches Jegendorfwerk Deutschland gem. e.V.</t>
  </si>
  <si>
    <t>PWE.0024.19</t>
  </si>
  <si>
    <t>ZIBB "Perspektive Wiedereinstieg-Potenziale erschließen"</t>
  </si>
  <si>
    <t>PWE.0024.19 ZIBB Groß-Umstadt</t>
  </si>
  <si>
    <t>fes:target:t:*:PWE.0024.19</t>
  </si>
  <si>
    <t>fes:entry:t:*:PWE.0024.19</t>
  </si>
  <si>
    <t>fes:exit:t:*:PWE.0024.19</t>
  </si>
  <si>
    <t>fes:a2_1+exit:t:*:PWE.0024.19</t>
  </si>
  <si>
    <t>Werte</t>
  </si>
  <si>
    <t>Farbe</t>
  </si>
  <si>
    <t>PWE.0001.19</t>
  </si>
  <si>
    <t>PWE.0001.19 BBZ Augsburg</t>
  </si>
  <si>
    <t>fes:target:t:*:PWE.0001.19</t>
  </si>
  <si>
    <t>fes:entry:t:*:PWE.0001.19</t>
  </si>
  <si>
    <t>fes:exit:t:*:PWE.0001.19</t>
  </si>
  <si>
    <t>fes:a2_1+exit:t:*:PWE.0001.19</t>
  </si>
  <si>
    <t>PWE.0002.19</t>
  </si>
  <si>
    <t>PWE.0002.19 KWB Hamburg</t>
  </si>
  <si>
    <t>fes:target:t:*:PWE.0002.19</t>
  </si>
  <si>
    <t>fes:entry:t:*:PWE.0002.19</t>
  </si>
  <si>
    <t>fes:exit:t:*:PWE.0002.19</t>
  </si>
  <si>
    <t>fes:a2_1+exit:t:*:PWE.0002.19</t>
  </si>
  <si>
    <t>PWE.0003.19</t>
  </si>
  <si>
    <t>PWE.0003.19 UeAG Jena</t>
  </si>
  <si>
    <t>fes:target:t:*:PWE.0003.19</t>
  </si>
  <si>
    <t>fes:entry:t:*:PWE.0003.19</t>
  </si>
  <si>
    <t>fes:exit:t:*:PWE.0003.19</t>
  </si>
  <si>
    <t>fes:a2_1+exit:t:*:PWE.0003.19</t>
  </si>
  <si>
    <t>PWE.0004.19</t>
  </si>
  <si>
    <t>PWE.0004.19 Frauennetzwerk Kiel</t>
  </si>
  <si>
    <t>fes:target:t:*:PWE.0004.19</t>
  </si>
  <si>
    <t>fes:entry:t:*:PWE.0004.19</t>
  </si>
  <si>
    <t>fes:exit:t:*:PWE.0004.19</t>
  </si>
  <si>
    <t>fes:a2_1+exit:t:*:PWE.0004.19</t>
  </si>
  <si>
    <t>PWE.0005.19</t>
  </si>
  <si>
    <t>PWE.0005.19 IMBSE Schwerin</t>
  </si>
  <si>
    <t>fes:target:t:*:PWE.0005.19</t>
  </si>
  <si>
    <t>fes:entry:t:*:PWE.0005.19</t>
  </si>
  <si>
    <t>fes:exit:t:*:PWE.0005.19</t>
  </si>
  <si>
    <t>fes:a2_1+exit:t:*:PWE.0005.19</t>
  </si>
  <si>
    <t>PWE.0006.19</t>
  </si>
  <si>
    <t>PWE.0006.19 Landeshauptstadt Potsdam</t>
  </si>
  <si>
    <t>fes:target:t:*:PWE.0006.19</t>
  </si>
  <si>
    <t>fes:entry:t:*:PWE.0006.19</t>
  </si>
  <si>
    <t>fes:exit:t:*:PWE.0006.19</t>
  </si>
  <si>
    <t>fes:a2_1+exit:t:*:PWE.0006.19</t>
  </si>
  <si>
    <t>PWE.0007.19</t>
  </si>
  <si>
    <t>PWE.0007.19 ProArbeit Osterholz</t>
  </si>
  <si>
    <t>fes:target:t:*:PWE.0007.19</t>
  </si>
  <si>
    <t>fes:entry:t:*:PWE.0007.19</t>
  </si>
  <si>
    <t>fes:exit:t:*:PWE.0007.19</t>
  </si>
  <si>
    <t>fes:a2_1+exit:t:*:PWE.0007.19</t>
  </si>
  <si>
    <t>PWE.0008.19</t>
  </si>
  <si>
    <t>PWE.0008.19 WITT Vogtlandkreis</t>
  </si>
  <si>
    <t>fes:target:t:*:PWE.0008.19</t>
  </si>
  <si>
    <t>fes:entry:t:*:PWE.0008.19</t>
  </si>
  <si>
    <t>fes:exit:t:*:PWE.0008.19</t>
  </si>
  <si>
    <t>fes:a2_1+exit:t:*:PWE.0008.19</t>
  </si>
  <si>
    <t>PWE.0009.19</t>
  </si>
  <si>
    <t>PWE.0009.19 BiLSE Rostock</t>
  </si>
  <si>
    <t>fes:target:t:*:PWE.0009.19</t>
  </si>
  <si>
    <t>fes:entry:t:*:PWE.0009.19</t>
  </si>
  <si>
    <t>fes:exit:t:*:PWE.0009.19</t>
  </si>
  <si>
    <t>fes:a2_1+exit:t:*:PWE.0009.19</t>
  </si>
  <si>
    <t>PWE.0010.19</t>
  </si>
  <si>
    <t>PWE.0010.19 WeQua Lauchhammer</t>
  </si>
  <si>
    <t>fes:target:t:*:PWE.0010.19</t>
  </si>
  <si>
    <t>fes:entry:t:*:PWE.0010.19</t>
  </si>
  <si>
    <t>fes:exit:t:*:PWE.0010.19</t>
  </si>
  <si>
    <t>fes:a2_1+exit:t:*:PWE.0010.19</t>
  </si>
  <si>
    <t>PWE.0011.19</t>
  </si>
  <si>
    <t>PWE.0011.19 IBB Stendal</t>
  </si>
  <si>
    <t>fes:target:t:*:PWE.0011.19</t>
  </si>
  <si>
    <t>fes:entry:t:*:PWE.0011.19</t>
  </si>
  <si>
    <t>fes:exit:t:*:PWE.0011.19</t>
  </si>
  <si>
    <t>fes:a2_1+exit:t:*:PWE.0011.19</t>
  </si>
  <si>
    <t>PWE.0012.19</t>
  </si>
  <si>
    <t>PWE.0012.19 Ziola Eisenach</t>
  </si>
  <si>
    <t>fes:target:t:*:PWE.0012.19</t>
  </si>
  <si>
    <t>fes:entry:t:*:PWE.0012.19</t>
  </si>
  <si>
    <t>fes:exit:t:*:PWE.0012.19</t>
  </si>
  <si>
    <t>fes:a2_1+exit:t:*:PWE.0012.19</t>
  </si>
  <si>
    <t>PWE.0013.19</t>
  </si>
  <si>
    <t>PWE.0013.19 emc Nuernberg</t>
  </si>
  <si>
    <t>fes:target:t:*:PWE.0013.19</t>
  </si>
  <si>
    <t>fes:entry:t:*:PWE.0013.19</t>
  </si>
  <si>
    <t>fes:exit:t:*:PWE.0013.19</t>
  </si>
  <si>
    <t>fes:a2_1+exit:t:*:PWE.0013.19</t>
  </si>
  <si>
    <t>PWE.0014.19</t>
  </si>
  <si>
    <t>PWE.0014.19 IMBSE Krefeld</t>
  </si>
  <si>
    <t>fes:target:t:*:PWE.0014.19</t>
  </si>
  <si>
    <t>fes:entry:t:*:PWE.0014.19</t>
  </si>
  <si>
    <t>fes:exit:t:*:PWE.0014.19</t>
  </si>
  <si>
    <t>fes:a2_1+exit:t:*:PWE.0014.19</t>
  </si>
  <si>
    <t>PWE.0015.19</t>
  </si>
  <si>
    <t>PWE.0015.19 VHS Göttingen</t>
  </si>
  <si>
    <t>fes:target:t:*:PWE.0015.19</t>
  </si>
  <si>
    <t>fes:entry:t:*:PWE.0015.19</t>
  </si>
  <si>
    <t>fes:exit:t:*:PWE.0015.19</t>
  </si>
  <si>
    <t>fes:a2_1+exit:t:*:PWE.0015.19</t>
  </si>
  <si>
    <t>PWE.0016.19</t>
  </si>
  <si>
    <t>PWE.0016.19 power_m München</t>
  </si>
  <si>
    <t>fes:target:t:*:PWE.0016.19</t>
  </si>
  <si>
    <t>fes:entry:t:*:PWE.0016.19</t>
  </si>
  <si>
    <t>fes:exit:t:*:PWE.0016.19</t>
  </si>
  <si>
    <t>fes:a2_1+exit:t:*:PWE.0016.19</t>
  </si>
  <si>
    <t>PWE.0017.19</t>
  </si>
  <si>
    <t>PWE.0017.19 BbiDHB Pinneberg</t>
  </si>
  <si>
    <t>fes:target:t:*:PWE.0017.19</t>
  </si>
  <si>
    <t>fes:entry:t:*:PWE.0017.19</t>
  </si>
  <si>
    <t>fes:exit:t:*:PWE.0017.19</t>
  </si>
  <si>
    <t>fes:a2_1+exit:t:*:PWE.0017.19</t>
  </si>
  <si>
    <t>PWE.0018.19</t>
  </si>
  <si>
    <t>PWE.0018.19 sefo femkom Darmstadt</t>
  </si>
  <si>
    <t>fes:target:t:*:PWE.0018.19</t>
  </si>
  <si>
    <t>fes:entry:t:*:PWE.0018.19</t>
  </si>
  <si>
    <t>fes:exit:t:*:PWE.0018.19</t>
  </si>
  <si>
    <t>fes:a2_1+exit:t:*:PWE.0018.19</t>
  </si>
  <si>
    <t>PWE.0022.19</t>
  </si>
  <si>
    <t>PWE.0022.19 GBB Bad Neuenahr</t>
  </si>
  <si>
    <t>fes:target:t:*:PWE.0022.19</t>
  </si>
  <si>
    <t>fes:entry:t:*:PWE.0022.19</t>
  </si>
  <si>
    <t>fes:exit:t:*:PWE.0022.19</t>
  </si>
  <si>
    <t>fes:a2_1+exit:t:*:PWE.0022.19</t>
  </si>
  <si>
    <t>PWE.0023.19</t>
  </si>
  <si>
    <t>PWE.0023.19 CJD Mainz</t>
  </si>
  <si>
    <t>fes:target:t:*:PWE.0023.19</t>
  </si>
  <si>
    <t>fes:entry:t:*:PWE.0023.19</t>
  </si>
  <si>
    <t>fes:exit:t:*:PWE.0023.19</t>
  </si>
  <si>
    <t>fes:a2_1+exit:t:*:PWE.0023.19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</si>
</sst>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 %"/>
    <numFmt numFmtId="165" formatCode="0.0%"/>
  </numFmts>
  <fonts count="11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" fillId="2" borderId="0" xfId="0" applyFont="1" applyFill="1" applyAlignment="1"/>
    <xf numFmtId="0" fontId="0" fillId="2" borderId="0" xfId="0" applyFill="1" applyAlignment="1"/>
    <xf numFmtId="0" fontId="2" fillId="0" borderId="0" xfId="0" applyFont="1" applyAlignment="1"/>
    <xf numFmtId="14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4" borderId="0" xfId="0" applyFont="1" applyFill="1" applyAlignment="1"/>
    <xf numFmtId="0" fontId="4" fillId="5" borderId="0" xfId="0" applyFont="1" applyFill="1" applyAlignment="1"/>
    <xf numFmtId="14" fontId="0" fillId="0" borderId="0" xfId="0" applyNumberFormat="1" applyAlignment="1">
      <alignment horizontal="center"/>
    </xf>
    <xf numFmtId="164" fontId="0" fillId="0" borderId="0" xfId="0" applyNumberFormat="1" applyAlignment="1"/>
    <xf numFmtId="0" fontId="5" fillId="6" borderId="0" xfId="0" applyFont="1" applyFill="1" applyAlignment="1"/>
    <xf numFmtId="0" fontId="6" fillId="0" borderId="0" xfId="0" applyFont="1" applyAlignment="1"/>
    <xf numFmtId="0" fontId="0" fillId="7" borderId="2" xfId="0" applyFill="1" applyBorder="1" applyAlignment="1">
      <alignment horizontal="left"/>
    </xf>
    <xf numFmtId="0" fontId="0" fillId="7" borderId="2" xfId="0" applyFill="1" applyBorder="1" applyAlignment="1"/>
    <xf numFmtId="0" fontId="8" fillId="8" borderId="2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165" fontId="10" fillId="7" borderId="2" xfId="0" applyNumberFormat="1" applyFont="1" applyFill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 wrapText="1"/>
    </xf>
    <xf numFmtId="0" fontId="10" fillId="0" borderId="0" xfId="0" applyFont="1" applyBorder="1" applyAlignment="1"/>
    <xf numFmtId="165" fontId="10" fillId="7" borderId="0" xfId="0" applyNumberFormat="1" applyFont="1" applyFill="1" applyBorder="1" applyAlignment="1">
      <alignment horizontal="right" vertical="center"/>
    </xf>
    <xf numFmtId="1" fontId="10" fillId="0" borderId="0" xfId="0" applyNumberFormat="1" applyFont="1" applyBorder="1" applyAlignment="1"/>
    <xf numFmtId="0" fontId="7" fillId="9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/>
    </xf>
    <xf numFmtId="0" fontId="8" fillId="8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7" fillId="7" borderId="2" xfId="0" applyFont="1" applyFill="1" applyBorder="1" applyAlignment="1">
      <alignment horizontal="center" vertical="top"/>
    </xf>
    <xf numFmtId="0" fontId="7" fillId="8" borderId="2" xfId="0" applyFont="1" applyFill="1" applyBorder="1" applyAlignment="1">
      <alignment horizontal="center" vertical="top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5"/>
  <sheetViews>
    <sheetView tabSelected="1" topLeftCell="A10" zoomScaleNormal="100" workbookViewId="0">
      <selection activeCell="N14" sqref="N14"/>
    </sheetView>
  </sheetViews>
  <sheetFormatPr baseColWidth="10" defaultColWidth="9.140625" defaultRowHeight="15" x14ac:dyDescent="0.25"/>
  <cols>
    <col min="1" max="1" width="12.5703125" style="1" customWidth="1"/>
    <col min="2" max="2" width="23.5703125" style="1" customWidth="1"/>
    <col min="3" max="4" width="9.140625" style="1" customWidth="1"/>
    <col min="5" max="5" width="37.140625" style="2" customWidth="1"/>
    <col min="6" max="6" width="12.42578125" style="2" customWidth="1"/>
    <col min="7" max="7" width="11.140625" style="2" customWidth="1"/>
    <col min="8" max="9" width="9.140625" style="1" customWidth="1"/>
    <col min="10" max="10" width="10.7109375" style="1" customWidth="1"/>
    <col min="11" max="11" width="13.28515625" style="1" customWidth="1"/>
    <col min="12" max="13" width="14.140625" style="1" customWidth="1"/>
    <col min="14" max="16" width="11.28515625" style="1" customWidth="1"/>
    <col min="17" max="17" width="12.85546875" style="1" customWidth="1"/>
    <col min="18" max="19" width="11.28515625" style="1" customWidth="1"/>
    <col min="20" max="1025" width="9.140625" style="1" customWidth="1"/>
  </cols>
  <sheetData>
    <row r="1" spans="1:19" ht="17.45" customHeight="1" x14ac:dyDescent="0.3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s="1" customFormat="1" ht="13.9" customHeight="1" x14ac:dyDescent="0.25"/>
    <row r="3" spans="1:19" ht="13.9" customHeight="1" x14ac:dyDescent="0.25">
      <c r="A3" s="5" t="s">
        <v>1</v>
      </c>
      <c r="I3" s="5" t="s">
        <v>2</v>
      </c>
    </row>
    <row r="4" spans="1:19" ht="13.9" customHeight="1" x14ac:dyDescent="0.25">
      <c r="A4" s="1" t="s">
        <v>3</v>
      </c>
      <c r="B4" s="6">
        <v>43466</v>
      </c>
      <c r="C4" s="39" t="s">
        <v>4</v>
      </c>
      <c r="D4" s="39"/>
      <c r="E4" s="7">
        <f>DATEDIF(B4,B5,"M")+1</f>
        <v>36</v>
      </c>
      <c r="I4" s="8" t="s">
        <v>5</v>
      </c>
      <c r="J4" s="1" t="s">
        <v>6</v>
      </c>
    </row>
    <row r="5" spans="1:19" ht="13.9" customHeight="1" x14ac:dyDescent="0.25">
      <c r="A5" s="1" t="s">
        <v>7</v>
      </c>
      <c r="B5" s="6">
        <v>44561</v>
      </c>
      <c r="C5" s="39" t="s">
        <v>8</v>
      </c>
      <c r="D5" s="39"/>
      <c r="E5" s="7">
        <f>DATEDIF(B4,IF(B6&lt;B5,B6,B5),"M")+1</f>
        <v>1</v>
      </c>
      <c r="I5" s="9" t="s">
        <v>9</v>
      </c>
      <c r="J5" s="1" t="s">
        <v>10</v>
      </c>
    </row>
    <row r="6" spans="1:19" ht="13.9" customHeight="1" x14ac:dyDescent="0.25">
      <c r="A6" s="1" t="s">
        <v>11</v>
      </c>
      <c r="B6" s="10">
        <v>43466</v>
      </c>
      <c r="C6" s="39" t="s">
        <v>12</v>
      </c>
      <c r="D6" s="39"/>
      <c r="E6" s="11">
        <f>E5/E4</f>
        <v>2.7777777777777776E-2</v>
      </c>
      <c r="I6" s="12" t="s">
        <v>13</v>
      </c>
      <c r="J6" s="1" t="s">
        <v>14</v>
      </c>
    </row>
    <row r="7" spans="1:19" ht="13.9" customHeight="1" x14ac:dyDescent="0.25">
      <c r="I7" s="13" t="s">
        <v>15</v>
      </c>
      <c r="J7" s="1" t="s">
        <v>16</v>
      </c>
    </row>
    <row r="8" spans="1:19" ht="13.9" customHeight="1" x14ac:dyDescent="0.25">
      <c r="I8" s="13" t="s">
        <v>17</v>
      </c>
    </row>
    <row r="9" spans="1:19" ht="13.9" customHeight="1" x14ac:dyDescent="0.25">
      <c r="I9" s="13"/>
    </row>
    <row r="10" spans="1:19" ht="13.9" customHeight="1" x14ac:dyDescent="0.25">
      <c r="I10" s="13"/>
    </row>
    <row r="11" spans="1:19" ht="24.75" customHeight="1" x14ac:dyDescent="0.25">
      <c r="A11" s="40" t="s">
        <v>18</v>
      </c>
      <c r="B11" s="40"/>
      <c r="C11" s="40"/>
      <c r="D11" s="40"/>
      <c r="E11" s="40"/>
      <c r="F11" s="40"/>
      <c r="G11" s="40"/>
      <c r="H11" s="40"/>
      <c r="I11" s="40"/>
      <c r="J11" s="41" t="s">
        <v>19</v>
      </c>
      <c r="K11" s="41"/>
      <c r="L11" s="41"/>
      <c r="M11" s="41"/>
      <c r="N11" s="34" t="s">
        <v>20</v>
      </c>
      <c r="O11" s="34"/>
      <c r="P11" s="34"/>
      <c r="Q11" s="34"/>
      <c r="R11" s="34"/>
      <c r="S11" s="34"/>
    </row>
    <row r="12" spans="1:19" ht="13.9" customHeight="1" x14ac:dyDescent="0.25">
      <c r="A12" s="35"/>
      <c r="B12" s="35"/>
      <c r="C12" s="35"/>
      <c r="D12" s="35"/>
      <c r="E12" s="35"/>
      <c r="F12" s="14"/>
      <c r="G12" s="14"/>
      <c r="H12" s="15"/>
      <c r="I12" s="15"/>
      <c r="J12" s="16" t="s">
        <v>21</v>
      </c>
      <c r="K12" s="36" t="s">
        <v>22</v>
      </c>
      <c r="L12" s="36"/>
      <c r="M12" s="36"/>
      <c r="N12" s="37" t="s">
        <v>23</v>
      </c>
      <c r="O12" s="37"/>
      <c r="P12" s="38" t="s">
        <v>22</v>
      </c>
      <c r="Q12" s="38"/>
      <c r="R12" s="38"/>
      <c r="S12" s="38"/>
    </row>
    <row r="13" spans="1:19" s="21" customFormat="1" ht="33" customHeight="1" x14ac:dyDescent="0.25">
      <c r="A13" s="17" t="s">
        <v>24</v>
      </c>
      <c r="B13" s="18" t="s">
        <v>25</v>
      </c>
      <c r="C13" s="17" t="s">
        <v>26</v>
      </c>
      <c r="D13" s="17" t="s">
        <v>27</v>
      </c>
      <c r="E13" s="17" t="s">
        <v>28</v>
      </c>
      <c r="F13" s="17" t="s">
        <v>29</v>
      </c>
      <c r="G13" s="17" t="s">
        <v>30</v>
      </c>
      <c r="H13" s="17" t="s">
        <v>31</v>
      </c>
      <c r="I13" s="17" t="s">
        <v>32</v>
      </c>
      <c r="J13" s="19" t="s">
        <v>33</v>
      </c>
      <c r="K13" s="20" t="s">
        <v>34</v>
      </c>
      <c r="L13" s="20" t="s">
        <v>35</v>
      </c>
      <c r="M13" s="20" t="s">
        <v>36</v>
      </c>
      <c r="N13" s="19" t="s">
        <v>37</v>
      </c>
      <c r="O13" s="19" t="s">
        <v>38</v>
      </c>
      <c r="P13" s="19" t="s">
        <v>39</v>
      </c>
      <c r="Q13" s="19" t="s">
        <v>38</v>
      </c>
      <c r="R13" s="19" t="s">
        <v>40</v>
      </c>
      <c r="S13" s="19" t="s">
        <v>41</v>
      </c>
    </row>
    <row r="14" spans="1:19" ht="21.95" customHeight="1" x14ac:dyDescent="0.25">
      <c r="A14" s="22" t="s">
        <v>86</v>
      </c>
      <c r="B14" s="23" t="s">
        <v>42</v>
      </c>
      <c r="C14" s="24" t="s">
        <v>43</v>
      </c>
      <c r="D14" s="24" t="s">
        <v>44</v>
      </c>
      <c r="E14" s="25" t="s">
        <v>87</v>
      </c>
      <c r="F14" s="26">
        <v>43466</v>
      </c>
      <c r="G14" s="26">
        <v>44561</v>
      </c>
      <c r="H14" s="27">
        <f t="shared" ref="H14:H34" si="0">DATEDIF(F14,G14,"M")+1</f>
        <v>36</v>
      </c>
      <c r="I14" s="27">
        <f t="shared" ref="I14:I34" si="1">DATEDIF(F14,IF($B$6&lt;G14,$B$6,G14),"M")+1</f>
        <v>1</v>
      </c>
      <c r="J14" s="28" t="s">
        <v>88</v>
      </c>
      <c r="K14" s="28" t="s">
        <v>89</v>
      </c>
      <c r="L14" s="29">
        <f t="shared" ref="L14:L34" si="2">IFERROR(K14/J14,0)</f>
        <v>0</v>
      </c>
      <c r="M14" s="29">
        <f t="shared" ref="M14:M34" si="3">IFERROR(K14/(I14/H14*J14),0)</f>
        <v>0</v>
      </c>
      <c r="N14" s="30">
        <v>0.45</v>
      </c>
      <c r="O14" s="27">
        <f t="shared" ref="O14:O34" si="4">IFERROR((J14*N14),0)</f>
        <v>0</v>
      </c>
      <c r="P14" s="28" t="s">
        <v>90</v>
      </c>
      <c r="Q14" s="28" t="s">
        <v>91</v>
      </c>
      <c r="R14" s="29">
        <f t="shared" ref="R14:R34" si="5">IFERROR(Q14/P14,0)</f>
        <v>0</v>
      </c>
      <c r="S14" s="29">
        <f t="shared" ref="S14:S34" si="6">IFERROR(Q14/K14,0)</f>
        <v>0</v>
      </c>
    </row>
    <row r="15" spans="1:19" ht="21.95" customHeight="1" x14ac:dyDescent="0.25">
      <c r="A15" s="22" t="s">
        <v>92</v>
      </c>
      <c r="B15" s="23" t="s">
        <v>45</v>
      </c>
      <c r="C15" s="24" t="s">
        <v>43</v>
      </c>
      <c r="D15" s="24" t="s">
        <v>46</v>
      </c>
      <c r="E15" s="25" t="s">
        <v>93</v>
      </c>
      <c r="F15" s="26">
        <v>43466</v>
      </c>
      <c r="G15" s="26">
        <v>44561</v>
      </c>
      <c r="H15" s="27">
        <f t="shared" si="0"/>
        <v>36</v>
      </c>
      <c r="I15" s="27">
        <f t="shared" si="1"/>
        <v>1</v>
      </c>
      <c r="J15" s="28" t="s">
        <v>94</v>
      </c>
      <c r="K15" s="28" t="s">
        <v>95</v>
      </c>
      <c r="L15" s="29">
        <f t="shared" si="2"/>
        <v>0</v>
      </c>
      <c r="M15" s="29">
        <f t="shared" si="3"/>
        <v>0</v>
      </c>
      <c r="N15" s="30">
        <v>0.45</v>
      </c>
      <c r="O15" s="27">
        <f t="shared" si="4"/>
        <v>0</v>
      </c>
      <c r="P15" s="28" t="s">
        <v>96</v>
      </c>
      <c r="Q15" s="28" t="s">
        <v>97</v>
      </c>
      <c r="R15" s="29">
        <f t="shared" si="5"/>
        <v>0</v>
      </c>
      <c r="S15" s="29">
        <f t="shared" si="6"/>
        <v>0</v>
      </c>
    </row>
    <row r="16" spans="1:19" ht="21.95" customHeight="1" x14ac:dyDescent="0.25">
      <c r="A16" s="22" t="s">
        <v>98</v>
      </c>
      <c r="B16" s="23" t="s">
        <v>47</v>
      </c>
      <c r="C16" s="24" t="s">
        <v>48</v>
      </c>
      <c r="D16" s="24" t="s">
        <v>49</v>
      </c>
      <c r="E16" s="25" t="s">
        <v>99</v>
      </c>
      <c r="F16" s="26">
        <v>43466</v>
      </c>
      <c r="G16" s="26">
        <v>44561</v>
      </c>
      <c r="H16" s="27">
        <f t="shared" si="0"/>
        <v>36</v>
      </c>
      <c r="I16" s="27">
        <f t="shared" si="1"/>
        <v>1</v>
      </c>
      <c r="J16" s="28" t="s">
        <v>100</v>
      </c>
      <c r="K16" s="28" t="s">
        <v>101</v>
      </c>
      <c r="L16" s="29">
        <f t="shared" si="2"/>
        <v>0</v>
      </c>
      <c r="M16" s="29">
        <f t="shared" si="3"/>
        <v>0</v>
      </c>
      <c r="N16" s="30">
        <v>0.45</v>
      </c>
      <c r="O16" s="27">
        <f t="shared" si="4"/>
        <v>0</v>
      </c>
      <c r="P16" s="28" t="s">
        <v>102</v>
      </c>
      <c r="Q16" s="28" t="s">
        <v>103</v>
      </c>
      <c r="R16" s="29">
        <f t="shared" si="5"/>
        <v>0</v>
      </c>
      <c r="S16" s="29">
        <f t="shared" si="6"/>
        <v>0</v>
      </c>
    </row>
    <row r="17" spans="1:19" ht="21.95" customHeight="1" x14ac:dyDescent="0.25">
      <c r="A17" s="22" t="s">
        <v>104</v>
      </c>
      <c r="B17" s="23" t="s">
        <v>50</v>
      </c>
      <c r="C17" s="24" t="s">
        <v>43</v>
      </c>
      <c r="D17" s="24" t="s">
        <v>51</v>
      </c>
      <c r="E17" s="25" t="s">
        <v>105</v>
      </c>
      <c r="F17" s="26">
        <v>43466</v>
      </c>
      <c r="G17" s="26">
        <v>44561</v>
      </c>
      <c r="H17" s="27">
        <f t="shared" si="0"/>
        <v>36</v>
      </c>
      <c r="I17" s="27">
        <f t="shared" si="1"/>
        <v>1</v>
      </c>
      <c r="J17" s="28" t="s">
        <v>106</v>
      </c>
      <c r="K17" s="28" t="s">
        <v>107</v>
      </c>
      <c r="L17" s="29">
        <f t="shared" si="2"/>
        <v>0</v>
      </c>
      <c r="M17" s="29">
        <f t="shared" si="3"/>
        <v>0</v>
      </c>
      <c r="N17" s="30">
        <v>0.45</v>
      </c>
      <c r="O17" s="27">
        <f t="shared" si="4"/>
        <v>0</v>
      </c>
      <c r="P17" s="28" t="s">
        <v>108</v>
      </c>
      <c r="Q17" s="28" t="s">
        <v>109</v>
      </c>
      <c r="R17" s="29">
        <f t="shared" si="5"/>
        <v>0</v>
      </c>
      <c r="S17" s="29">
        <f t="shared" si="6"/>
        <v>0</v>
      </c>
    </row>
    <row r="18" spans="1:19" ht="21.95" customHeight="1" x14ac:dyDescent="0.25">
      <c r="A18" s="22" t="s">
        <v>110</v>
      </c>
      <c r="B18" s="23" t="s">
        <v>52</v>
      </c>
      <c r="C18" s="24" t="s">
        <v>48</v>
      </c>
      <c r="D18" s="24" t="s">
        <v>53</v>
      </c>
      <c r="E18" s="25" t="s">
        <v>111</v>
      </c>
      <c r="F18" s="26">
        <v>43466</v>
      </c>
      <c r="G18" s="26">
        <v>44561</v>
      </c>
      <c r="H18" s="27">
        <f t="shared" si="0"/>
        <v>36</v>
      </c>
      <c r="I18" s="27">
        <f t="shared" si="1"/>
        <v>1</v>
      </c>
      <c r="J18" s="28" t="s">
        <v>112</v>
      </c>
      <c r="K18" s="28" t="s">
        <v>113</v>
      </c>
      <c r="L18" s="29">
        <f t="shared" si="2"/>
        <v>0</v>
      </c>
      <c r="M18" s="29">
        <f t="shared" si="3"/>
        <v>0</v>
      </c>
      <c r="N18" s="30">
        <v>0.45</v>
      </c>
      <c r="O18" s="27">
        <f t="shared" si="4"/>
        <v>0</v>
      </c>
      <c r="P18" s="28" t="s">
        <v>114</v>
      </c>
      <c r="Q18" s="28" t="s">
        <v>115</v>
      </c>
      <c r="R18" s="29">
        <f t="shared" si="5"/>
        <v>0</v>
      </c>
      <c r="S18" s="29">
        <f t="shared" si="6"/>
        <v>0</v>
      </c>
    </row>
    <row r="19" spans="1:19" ht="21.95" customHeight="1" x14ac:dyDescent="0.25">
      <c r="A19" s="22" t="s">
        <v>116</v>
      </c>
      <c r="B19" s="23" t="s">
        <v>54</v>
      </c>
      <c r="C19" s="24" t="s">
        <v>48</v>
      </c>
      <c r="D19" s="24" t="s">
        <v>55</v>
      </c>
      <c r="E19" s="25" t="s">
        <v>117</v>
      </c>
      <c r="F19" s="26">
        <v>43466</v>
      </c>
      <c r="G19" s="26">
        <v>44561</v>
      </c>
      <c r="H19" s="27">
        <f t="shared" si="0"/>
        <v>36</v>
      </c>
      <c r="I19" s="27">
        <f t="shared" si="1"/>
        <v>1</v>
      </c>
      <c r="J19" s="28" t="s">
        <v>118</v>
      </c>
      <c r="K19" s="28" t="s">
        <v>119</v>
      </c>
      <c r="L19" s="29">
        <f t="shared" si="2"/>
        <v>0</v>
      </c>
      <c r="M19" s="29">
        <f t="shared" si="3"/>
        <v>0</v>
      </c>
      <c r="N19" s="30">
        <v>0.45</v>
      </c>
      <c r="O19" s="27">
        <f t="shared" si="4"/>
        <v>0</v>
      </c>
      <c r="P19" s="28" t="s">
        <v>120</v>
      </c>
      <c r="Q19" s="28" t="s">
        <v>121</v>
      </c>
      <c r="R19" s="29">
        <f t="shared" si="5"/>
        <v>0</v>
      </c>
      <c r="S19" s="29">
        <f t="shared" si="6"/>
        <v>0</v>
      </c>
    </row>
    <row r="20" spans="1:19" ht="21.95" customHeight="1" x14ac:dyDescent="0.25">
      <c r="A20" s="22" t="s">
        <v>122</v>
      </c>
      <c r="B20" s="23" t="s">
        <v>56</v>
      </c>
      <c r="C20" s="24" t="s">
        <v>57</v>
      </c>
      <c r="D20" s="24" t="s">
        <v>58</v>
      </c>
      <c r="E20" s="25" t="s">
        <v>123</v>
      </c>
      <c r="F20" s="26">
        <v>43466</v>
      </c>
      <c r="G20" s="26">
        <v>44561</v>
      </c>
      <c r="H20" s="27">
        <f t="shared" si="0"/>
        <v>36</v>
      </c>
      <c r="I20" s="27">
        <f t="shared" si="1"/>
        <v>1</v>
      </c>
      <c r="J20" s="28" t="s">
        <v>124</v>
      </c>
      <c r="K20" s="28" t="s">
        <v>125</v>
      </c>
      <c r="L20" s="29">
        <f t="shared" si="2"/>
        <v>0</v>
      </c>
      <c r="M20" s="29">
        <f t="shared" si="3"/>
        <v>0</v>
      </c>
      <c r="N20" s="30">
        <v>0.45</v>
      </c>
      <c r="O20" s="27">
        <f t="shared" si="4"/>
        <v>0</v>
      </c>
      <c r="P20" s="28" t="s">
        <v>126</v>
      </c>
      <c r="Q20" s="28" t="s">
        <v>127</v>
      </c>
      <c r="R20" s="29">
        <f t="shared" si="5"/>
        <v>0</v>
      </c>
      <c r="S20" s="29">
        <f t="shared" si="6"/>
        <v>0</v>
      </c>
    </row>
    <row r="21" spans="1:19" ht="21.95" customHeight="1" x14ac:dyDescent="0.25">
      <c r="A21" s="22" t="s">
        <v>128</v>
      </c>
      <c r="B21" s="23" t="s">
        <v>59</v>
      </c>
      <c r="C21" s="24" t="s">
        <v>48</v>
      </c>
      <c r="D21" s="24" t="s">
        <v>60</v>
      </c>
      <c r="E21" s="25" t="s">
        <v>129</v>
      </c>
      <c r="F21" s="26">
        <v>43466</v>
      </c>
      <c r="G21" s="26">
        <v>44561</v>
      </c>
      <c r="H21" s="27">
        <f t="shared" si="0"/>
        <v>36</v>
      </c>
      <c r="I21" s="27">
        <f t="shared" si="1"/>
        <v>1</v>
      </c>
      <c r="J21" s="28" t="s">
        <v>130</v>
      </c>
      <c r="K21" s="28" t="s">
        <v>131</v>
      </c>
      <c r="L21" s="29">
        <f t="shared" si="2"/>
        <v>0</v>
      </c>
      <c r="M21" s="29">
        <f t="shared" si="3"/>
        <v>0</v>
      </c>
      <c r="N21" s="30">
        <v>0.45</v>
      </c>
      <c r="O21" s="27">
        <f t="shared" si="4"/>
        <v>0</v>
      </c>
      <c r="P21" s="28" t="s">
        <v>132</v>
      </c>
      <c r="Q21" s="28" t="s">
        <v>133</v>
      </c>
      <c r="R21" s="29">
        <f t="shared" si="5"/>
        <v>0</v>
      </c>
      <c r="S21" s="29">
        <f t="shared" si="6"/>
        <v>0</v>
      </c>
    </row>
    <row r="22" spans="1:19" ht="21.95" customHeight="1" x14ac:dyDescent="0.25">
      <c r="A22" s="22" t="s">
        <v>134</v>
      </c>
      <c r="B22" s="23" t="s">
        <v>61</v>
      </c>
      <c r="C22" s="24" t="s">
        <v>48</v>
      </c>
      <c r="D22" s="24" t="s">
        <v>53</v>
      </c>
      <c r="E22" s="25" t="s">
        <v>135</v>
      </c>
      <c r="F22" s="26">
        <v>43466</v>
      </c>
      <c r="G22" s="26">
        <v>44561</v>
      </c>
      <c r="H22" s="27">
        <f t="shared" si="0"/>
        <v>36</v>
      </c>
      <c r="I22" s="27">
        <f t="shared" si="1"/>
        <v>1</v>
      </c>
      <c r="J22" s="28" t="s">
        <v>136</v>
      </c>
      <c r="K22" s="28" t="s">
        <v>137</v>
      </c>
      <c r="L22" s="29">
        <f t="shared" si="2"/>
        <v>0</v>
      </c>
      <c r="M22" s="29">
        <f t="shared" si="3"/>
        <v>0</v>
      </c>
      <c r="N22" s="30">
        <v>0.45</v>
      </c>
      <c r="O22" s="27">
        <f t="shared" si="4"/>
        <v>0</v>
      </c>
      <c r="P22" s="28" t="s">
        <v>138</v>
      </c>
      <c r="Q22" s="28" t="s">
        <v>139</v>
      </c>
      <c r="R22" s="29">
        <f t="shared" si="5"/>
        <v>0</v>
      </c>
      <c r="S22" s="29">
        <f t="shared" si="6"/>
        <v>0</v>
      </c>
    </row>
    <row r="23" spans="1:19" ht="21.95" customHeight="1" x14ac:dyDescent="0.25">
      <c r="A23" s="22" t="s">
        <v>140</v>
      </c>
      <c r="B23" s="23" t="s">
        <v>62</v>
      </c>
      <c r="C23" s="24" t="s">
        <v>48</v>
      </c>
      <c r="D23" s="24" t="s">
        <v>55</v>
      </c>
      <c r="E23" s="25" t="s">
        <v>141</v>
      </c>
      <c r="F23" s="26">
        <v>43466</v>
      </c>
      <c r="G23" s="26">
        <v>44561</v>
      </c>
      <c r="H23" s="27">
        <f t="shared" si="0"/>
        <v>36</v>
      </c>
      <c r="I23" s="27">
        <f t="shared" si="1"/>
        <v>1</v>
      </c>
      <c r="J23" s="28" t="s">
        <v>142</v>
      </c>
      <c r="K23" s="28" t="s">
        <v>143</v>
      </c>
      <c r="L23" s="29">
        <f t="shared" si="2"/>
        <v>0</v>
      </c>
      <c r="M23" s="29">
        <f t="shared" si="3"/>
        <v>0</v>
      </c>
      <c r="N23" s="30">
        <v>0.45</v>
      </c>
      <c r="O23" s="27">
        <f t="shared" si="4"/>
        <v>0</v>
      </c>
      <c r="P23" s="28" t="s">
        <v>144</v>
      </c>
      <c r="Q23" s="28" t="s">
        <v>145</v>
      </c>
      <c r="R23" s="29">
        <f t="shared" si="5"/>
        <v>0</v>
      </c>
      <c r="S23" s="29">
        <f t="shared" si="6"/>
        <v>0</v>
      </c>
    </row>
    <row r="24" spans="1:19" ht="21.95" customHeight="1" x14ac:dyDescent="0.25">
      <c r="A24" s="22" t="s">
        <v>146</v>
      </c>
      <c r="B24" s="23" t="s">
        <v>63</v>
      </c>
      <c r="C24" s="24" t="s">
        <v>48</v>
      </c>
      <c r="D24" s="24" t="s">
        <v>64</v>
      </c>
      <c r="E24" s="25" t="s">
        <v>147</v>
      </c>
      <c r="F24" s="26">
        <v>43466</v>
      </c>
      <c r="G24" s="26">
        <v>44561</v>
      </c>
      <c r="H24" s="27">
        <f t="shared" si="0"/>
        <v>36</v>
      </c>
      <c r="I24" s="27">
        <f t="shared" si="1"/>
        <v>1</v>
      </c>
      <c r="J24" s="28" t="s">
        <v>148</v>
      </c>
      <c r="K24" s="28" t="s">
        <v>149</v>
      </c>
      <c r="L24" s="29">
        <f t="shared" si="2"/>
        <v>0</v>
      </c>
      <c r="M24" s="29">
        <f t="shared" si="3"/>
        <v>0</v>
      </c>
      <c r="N24" s="30">
        <v>0.45</v>
      </c>
      <c r="O24" s="27">
        <f t="shared" si="4"/>
        <v>0</v>
      </c>
      <c r="P24" s="28" t="s">
        <v>150</v>
      </c>
      <c r="Q24" s="28" t="s">
        <v>151</v>
      </c>
      <c r="R24" s="29">
        <f t="shared" si="5"/>
        <v>0</v>
      </c>
      <c r="S24" s="29">
        <f t="shared" si="6"/>
        <v>0</v>
      </c>
    </row>
    <row r="25" spans="1:19" ht="21.95" customHeight="1" x14ac:dyDescent="0.25">
      <c r="A25" s="22" t="s">
        <v>152</v>
      </c>
      <c r="B25" s="23" t="s">
        <v>65</v>
      </c>
      <c r="C25" s="24" t="s">
        <v>48</v>
      </c>
      <c r="D25" s="24" t="s">
        <v>49</v>
      </c>
      <c r="E25" s="25" t="s">
        <v>153</v>
      </c>
      <c r="F25" s="26">
        <v>43466</v>
      </c>
      <c r="G25" s="26">
        <v>44561</v>
      </c>
      <c r="H25" s="27">
        <f t="shared" si="0"/>
        <v>36</v>
      </c>
      <c r="I25" s="27">
        <f t="shared" si="1"/>
        <v>1</v>
      </c>
      <c r="J25" s="28" t="s">
        <v>154</v>
      </c>
      <c r="K25" s="28" t="s">
        <v>155</v>
      </c>
      <c r="L25" s="29">
        <f t="shared" si="2"/>
        <v>0</v>
      </c>
      <c r="M25" s="29">
        <f t="shared" si="3"/>
        <v>0</v>
      </c>
      <c r="N25" s="30">
        <v>0.45</v>
      </c>
      <c r="O25" s="27">
        <f t="shared" si="4"/>
        <v>0</v>
      </c>
      <c r="P25" s="28" t="s">
        <v>156</v>
      </c>
      <c r="Q25" s="28" t="s">
        <v>157</v>
      </c>
      <c r="R25" s="29">
        <f t="shared" si="5"/>
        <v>0</v>
      </c>
      <c r="S25" s="29">
        <f t="shared" si="6"/>
        <v>0</v>
      </c>
    </row>
    <row r="26" spans="1:19" ht="21.95" customHeight="1" x14ac:dyDescent="0.25">
      <c r="A26" s="22" t="s">
        <v>158</v>
      </c>
      <c r="B26" s="23" t="s">
        <v>66</v>
      </c>
      <c r="C26" s="24" t="s">
        <v>43</v>
      </c>
      <c r="D26" s="24" t="s">
        <v>44</v>
      </c>
      <c r="E26" s="25" t="s">
        <v>159</v>
      </c>
      <c r="F26" s="26">
        <v>43466</v>
      </c>
      <c r="G26" s="26">
        <v>44561</v>
      </c>
      <c r="H26" s="27">
        <f t="shared" si="0"/>
        <v>36</v>
      </c>
      <c r="I26" s="27">
        <f t="shared" si="1"/>
        <v>1</v>
      </c>
      <c r="J26" s="28" t="s">
        <v>160</v>
      </c>
      <c r="K26" s="28" t="s">
        <v>161</v>
      </c>
      <c r="L26" s="29">
        <f t="shared" si="2"/>
        <v>0</v>
      </c>
      <c r="M26" s="29">
        <f t="shared" si="3"/>
        <v>0</v>
      </c>
      <c r="N26" s="30">
        <v>0.45</v>
      </c>
      <c r="O26" s="27">
        <f t="shared" si="4"/>
        <v>0</v>
      </c>
      <c r="P26" s="28" t="s">
        <v>162</v>
      </c>
      <c r="Q26" s="28" t="s">
        <v>163</v>
      </c>
      <c r="R26" s="29">
        <f t="shared" si="5"/>
        <v>0</v>
      </c>
      <c r="S26" s="29">
        <f t="shared" si="6"/>
        <v>0</v>
      </c>
    </row>
    <row r="27" spans="1:19" ht="21.95" customHeight="1" x14ac:dyDescent="0.25">
      <c r="A27" s="22" t="s">
        <v>164</v>
      </c>
      <c r="B27" s="23" t="s">
        <v>67</v>
      </c>
      <c r="C27" s="24" t="s">
        <v>43</v>
      </c>
      <c r="D27" s="24" t="s">
        <v>68</v>
      </c>
      <c r="E27" s="25" t="s">
        <v>165</v>
      </c>
      <c r="F27" s="26">
        <v>43466</v>
      </c>
      <c r="G27" s="26">
        <v>44561</v>
      </c>
      <c r="H27" s="27">
        <f t="shared" si="0"/>
        <v>36</v>
      </c>
      <c r="I27" s="27">
        <f t="shared" si="1"/>
        <v>1</v>
      </c>
      <c r="J27" s="28" t="s">
        <v>166</v>
      </c>
      <c r="K27" s="28" t="s">
        <v>167</v>
      </c>
      <c r="L27" s="29">
        <f t="shared" si="2"/>
        <v>0</v>
      </c>
      <c r="M27" s="29">
        <f t="shared" si="3"/>
        <v>0</v>
      </c>
      <c r="N27" s="30">
        <v>0.45</v>
      </c>
      <c r="O27" s="27">
        <f t="shared" si="4"/>
        <v>0</v>
      </c>
      <c r="P27" s="28" t="s">
        <v>168</v>
      </c>
      <c r="Q27" s="28" t="s">
        <v>169</v>
      </c>
      <c r="R27" s="29">
        <f t="shared" si="5"/>
        <v>0</v>
      </c>
      <c r="S27" s="29">
        <f t="shared" si="6"/>
        <v>0</v>
      </c>
    </row>
    <row r="28" spans="1:19" ht="21.95" customHeight="1" x14ac:dyDescent="0.25">
      <c r="A28" s="22" t="s">
        <v>170</v>
      </c>
      <c r="B28" s="23" t="s">
        <v>69</v>
      </c>
      <c r="C28" s="24" t="s">
        <v>43</v>
      </c>
      <c r="D28" s="24" t="s">
        <v>58</v>
      </c>
      <c r="E28" s="25" t="s">
        <v>171</v>
      </c>
      <c r="F28" s="26">
        <v>43466</v>
      </c>
      <c r="G28" s="26">
        <v>44561</v>
      </c>
      <c r="H28" s="27">
        <f t="shared" si="0"/>
        <v>36</v>
      </c>
      <c r="I28" s="27">
        <f t="shared" si="1"/>
        <v>1</v>
      </c>
      <c r="J28" s="28" t="s">
        <v>172</v>
      </c>
      <c r="K28" s="28" t="s">
        <v>173</v>
      </c>
      <c r="L28" s="29">
        <f t="shared" si="2"/>
        <v>0</v>
      </c>
      <c r="M28" s="29">
        <f t="shared" si="3"/>
        <v>0</v>
      </c>
      <c r="N28" s="30">
        <v>0.45</v>
      </c>
      <c r="O28" s="27">
        <f t="shared" si="4"/>
        <v>0</v>
      </c>
      <c r="P28" s="28" t="s">
        <v>174</v>
      </c>
      <c r="Q28" s="28" t="s">
        <v>175</v>
      </c>
      <c r="R28" s="29">
        <f t="shared" si="5"/>
        <v>0</v>
      </c>
      <c r="S28" s="29">
        <f t="shared" si="6"/>
        <v>0</v>
      </c>
    </row>
    <row r="29" spans="1:19" ht="21.95" customHeight="1" x14ac:dyDescent="0.25">
      <c r="A29" s="22" t="s">
        <v>176</v>
      </c>
      <c r="B29" s="23" t="s">
        <v>70</v>
      </c>
      <c r="C29" s="24" t="s">
        <v>43</v>
      </c>
      <c r="D29" s="24" t="s">
        <v>44</v>
      </c>
      <c r="E29" s="25" t="s">
        <v>177</v>
      </c>
      <c r="F29" s="26">
        <v>43466</v>
      </c>
      <c r="G29" s="26">
        <v>44561</v>
      </c>
      <c r="H29" s="27">
        <f t="shared" si="0"/>
        <v>36</v>
      </c>
      <c r="I29" s="27">
        <f t="shared" si="1"/>
        <v>1</v>
      </c>
      <c r="J29" s="28" t="s">
        <v>178</v>
      </c>
      <c r="K29" s="28" t="s">
        <v>179</v>
      </c>
      <c r="L29" s="29">
        <f t="shared" si="2"/>
        <v>0</v>
      </c>
      <c r="M29" s="29">
        <f t="shared" si="3"/>
        <v>0</v>
      </c>
      <c r="N29" s="30">
        <v>0.45</v>
      </c>
      <c r="O29" s="27">
        <f t="shared" si="4"/>
        <v>0</v>
      </c>
      <c r="P29" s="28" t="s">
        <v>180</v>
      </c>
      <c r="Q29" s="28" t="s">
        <v>181</v>
      </c>
      <c r="R29" s="29">
        <f t="shared" si="5"/>
        <v>0</v>
      </c>
      <c r="S29" s="29">
        <f t="shared" si="6"/>
        <v>0</v>
      </c>
    </row>
    <row r="30" spans="1:19" ht="21.95" customHeight="1" x14ac:dyDescent="0.25">
      <c r="A30" s="22" t="s">
        <v>182</v>
      </c>
      <c r="B30" s="23" t="s">
        <v>71</v>
      </c>
      <c r="C30" s="24" t="s">
        <v>43</v>
      </c>
      <c r="D30" s="24" t="s">
        <v>51</v>
      </c>
      <c r="E30" s="25" t="s">
        <v>183</v>
      </c>
      <c r="F30" s="26">
        <v>43466</v>
      </c>
      <c r="G30" s="26">
        <v>44561</v>
      </c>
      <c r="H30" s="27">
        <f t="shared" si="0"/>
        <v>36</v>
      </c>
      <c r="I30" s="27">
        <f t="shared" si="1"/>
        <v>1</v>
      </c>
      <c r="J30" s="28" t="s">
        <v>184</v>
      </c>
      <c r="K30" s="28" t="s">
        <v>185</v>
      </c>
      <c r="L30" s="29">
        <f t="shared" si="2"/>
        <v>0</v>
      </c>
      <c r="M30" s="29">
        <f t="shared" si="3"/>
        <v>0</v>
      </c>
      <c r="N30" s="30">
        <v>0.45</v>
      </c>
      <c r="O30" s="27">
        <f t="shared" si="4"/>
        <v>0</v>
      </c>
      <c r="P30" s="28" t="s">
        <v>186</v>
      </c>
      <c r="Q30" s="28" t="s">
        <v>187</v>
      </c>
      <c r="R30" s="29">
        <f t="shared" si="5"/>
        <v>0</v>
      </c>
      <c r="S30" s="29">
        <f t="shared" si="6"/>
        <v>0</v>
      </c>
    </row>
    <row r="31" spans="1:19" ht="21.95" customHeight="1" x14ac:dyDescent="0.25">
      <c r="A31" s="22" t="s">
        <v>188</v>
      </c>
      <c r="B31" s="23" t="s">
        <v>72</v>
      </c>
      <c r="C31" s="24" t="s">
        <v>43</v>
      </c>
      <c r="D31" s="24" t="s">
        <v>73</v>
      </c>
      <c r="E31" s="25" t="s">
        <v>189</v>
      </c>
      <c r="F31" s="26">
        <v>43466</v>
      </c>
      <c r="G31" s="26">
        <v>44561</v>
      </c>
      <c r="H31" s="27">
        <f t="shared" si="0"/>
        <v>36</v>
      </c>
      <c r="I31" s="27">
        <f t="shared" si="1"/>
        <v>1</v>
      </c>
      <c r="J31" s="28" t="s">
        <v>190</v>
      </c>
      <c r="K31" s="28" t="s">
        <v>191</v>
      </c>
      <c r="L31" s="29">
        <f t="shared" si="2"/>
        <v>0</v>
      </c>
      <c r="M31" s="29">
        <f t="shared" si="3"/>
        <v>0</v>
      </c>
      <c r="N31" s="30">
        <v>0.45</v>
      </c>
      <c r="O31" s="27">
        <f t="shared" si="4"/>
        <v>0</v>
      </c>
      <c r="P31" s="28" t="s">
        <v>192</v>
      </c>
      <c r="Q31" s="28" t="s">
        <v>193</v>
      </c>
      <c r="R31" s="29">
        <f t="shared" si="5"/>
        <v>0</v>
      </c>
      <c r="S31" s="29">
        <f t="shared" si="6"/>
        <v>0</v>
      </c>
    </row>
    <row r="32" spans="1:19" ht="21.95" customHeight="1" x14ac:dyDescent="0.25">
      <c r="A32" s="22" t="s">
        <v>194</v>
      </c>
      <c r="B32" s="23" t="s">
        <v>74</v>
      </c>
      <c r="C32" s="24" t="s">
        <v>43</v>
      </c>
      <c r="D32" s="24" t="s">
        <v>75</v>
      </c>
      <c r="E32" s="25" t="s">
        <v>195</v>
      </c>
      <c r="F32" s="26">
        <v>43466</v>
      </c>
      <c r="G32" s="26">
        <v>44561</v>
      </c>
      <c r="H32" s="27">
        <f t="shared" si="0"/>
        <v>36</v>
      </c>
      <c r="I32" s="27">
        <f t="shared" si="1"/>
        <v>1</v>
      </c>
      <c r="J32" s="28" t="s">
        <v>196</v>
      </c>
      <c r="K32" s="28" t="s">
        <v>197</v>
      </c>
      <c r="L32" s="29">
        <f t="shared" si="2"/>
        <v>0</v>
      </c>
      <c r="M32" s="29">
        <f t="shared" si="3"/>
        <v>0</v>
      </c>
      <c r="N32" s="30">
        <v>0.45</v>
      </c>
      <c r="O32" s="27">
        <f t="shared" si="4"/>
        <v>0</v>
      </c>
      <c r="P32" s="28" t="s">
        <v>198</v>
      </c>
      <c r="Q32" s="28" t="s">
        <v>199</v>
      </c>
      <c r="R32" s="29">
        <f t="shared" si="5"/>
        <v>0</v>
      </c>
      <c r="S32" s="29">
        <f t="shared" si="6"/>
        <v>0</v>
      </c>
    </row>
    <row r="33" spans="1:19" ht="21.95" customHeight="1" x14ac:dyDescent="0.25">
      <c r="A33" s="22" t="s">
        <v>200</v>
      </c>
      <c r="B33" s="23" t="s">
        <v>76</v>
      </c>
      <c r="C33" s="24" t="s">
        <v>43</v>
      </c>
      <c r="D33" s="24" t="s">
        <v>75</v>
      </c>
      <c r="E33" s="25" t="s">
        <v>201</v>
      </c>
      <c r="F33" s="26">
        <v>43466</v>
      </c>
      <c r="G33" s="26">
        <v>44561</v>
      </c>
      <c r="H33" s="27">
        <f t="shared" si="0"/>
        <v>36</v>
      </c>
      <c r="I33" s="27">
        <f t="shared" si="1"/>
        <v>1</v>
      </c>
      <c r="J33" s="28" t="s">
        <v>202</v>
      </c>
      <c r="K33" s="28" t="s">
        <v>203</v>
      </c>
      <c r="L33" s="29">
        <f t="shared" si="2"/>
        <v>0</v>
      </c>
      <c r="M33" s="29">
        <f t="shared" si="3"/>
        <v>0</v>
      </c>
      <c r="N33" s="30">
        <v>0.45</v>
      </c>
      <c r="O33" s="27">
        <f t="shared" si="4"/>
        <v>0</v>
      </c>
      <c r="P33" s="28" t="s">
        <v>204</v>
      </c>
      <c r="Q33" s="28" t="s">
        <v>205</v>
      </c>
      <c r="R33" s="29">
        <f t="shared" si="5"/>
        <v>0</v>
      </c>
      <c r="S33" s="29">
        <f t="shared" si="6"/>
        <v>0</v>
      </c>
    </row>
    <row r="34" spans="1:19" ht="21.95" customHeight="1" x14ac:dyDescent="0.25">
      <c r="A34" s="22" t="s">
        <v>77</v>
      </c>
      <c r="B34" s="23" t="s">
        <v>78</v>
      </c>
      <c r="C34" s="24" t="s">
        <v>43</v>
      </c>
      <c r="D34" s="24" t="s">
        <v>73</v>
      </c>
      <c r="E34" s="25" t="s">
        <v>79</v>
      </c>
      <c r="F34" s="26">
        <v>43466</v>
      </c>
      <c r="G34" s="26">
        <v>44561</v>
      </c>
      <c r="H34" s="27">
        <f t="shared" si="0"/>
        <v>36</v>
      </c>
      <c r="I34" s="27">
        <f t="shared" si="1"/>
        <v>1</v>
      </c>
      <c r="J34" s="28" t="s">
        <v>80</v>
      </c>
      <c r="K34" s="28" t="s">
        <v>81</v>
      </c>
      <c r="L34" s="29">
        <f t="shared" si="2"/>
        <v>0</v>
      </c>
      <c r="M34" s="29">
        <f t="shared" si="3"/>
        <v>0</v>
      </c>
      <c r="N34" s="30">
        <v>0.45</v>
      </c>
      <c r="O34" s="27">
        <f t="shared" si="4"/>
        <v>0</v>
      </c>
      <c r="P34" s="28" t="s">
        <v>82</v>
      </c>
      <c r="Q34" s="28" t="s">
        <v>83</v>
      </c>
      <c r="R34" s="29">
        <f t="shared" si="5"/>
        <v>0</v>
      </c>
      <c r="S34" s="29">
        <f t="shared" si="6"/>
        <v>0</v>
      </c>
    </row>
    <row r="35" spans="1:19" x14ac:dyDescent="0.25">
      <c r="J35" s="31">
        <f>SUM(J14:J34)</f>
        <v>0</v>
      </c>
      <c r="K35" s="31">
        <f>SUM(K14:K34)</f>
        <v>0</v>
      </c>
      <c r="L35" s="32">
        <f>AVERAGE(L14:L34)</f>
        <v>0</v>
      </c>
      <c r="M35" s="32">
        <f>AVERAGE(M14:M34)</f>
        <v>0</v>
      </c>
      <c r="N35" s="31"/>
      <c r="O35" s="33">
        <f>SUM(O14:O34)</f>
        <v>0</v>
      </c>
      <c r="P35" s="31">
        <f>SUM(P14:P34)</f>
        <v>0</v>
      </c>
      <c r="Q35" s="31">
        <f>SUM(Q14:Q34)</f>
        <v>0</v>
      </c>
      <c r="R35" s="32">
        <f>AVERAGE(R14:R34)</f>
        <v>0</v>
      </c>
      <c r="S35" s="32">
        <f>AVERAGE(S14:S34)</f>
        <v>0</v>
      </c>
    </row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36:M1048576 L2:M13">
    <cfRule type="cellIs" dxfId="23" priority="2" operator="between">
      <formula>0.85</formula>
      <formula>1.499</formula>
    </cfRule>
    <cfRule type="cellIs" dxfId="22" priority="3" operator="between">
      <formula>0.65</formula>
      <formula>0.849</formula>
    </cfRule>
    <cfRule type="cellIs" dxfId="21" priority="4" operator="between">
      <formula>0.1</formula>
      <formula>0.65</formula>
    </cfRule>
  </conditionalFormatting>
  <conditionalFormatting sqref="L12:M13">
    <cfRule type="cellIs" dxfId="20" priority="5" operator="between">
      <formula>0.85</formula>
      <formula>1.499</formula>
    </cfRule>
    <cfRule type="cellIs" dxfId="19" priority="6" operator="between">
      <formula>0.65</formula>
      <formula>0.849</formula>
    </cfRule>
    <cfRule type="cellIs" dxfId="18" priority="7" operator="between">
      <formula>0.1</formula>
      <formula>0.65</formula>
    </cfRule>
  </conditionalFormatting>
  <conditionalFormatting sqref="L14:M34">
    <cfRule type="cellIs" dxfId="17" priority="8" operator="between">
      <formula>0.85</formula>
      <formula>1.5</formula>
    </cfRule>
    <cfRule type="cellIs" dxfId="16" priority="9" operator="between">
      <formula>0.65</formula>
      <formula>0.85</formula>
    </cfRule>
    <cfRule type="cellIs" dxfId="15" priority="10" operator="between">
      <formula>0</formula>
      <formula>0.65</formula>
    </cfRule>
  </conditionalFormatting>
  <conditionalFormatting sqref="R14:S34">
    <cfRule type="cellIs" dxfId="14" priority="11" operator="between">
      <formula>0.85</formula>
      <formula>1.5</formula>
    </cfRule>
    <cfRule type="cellIs" dxfId="13" priority="12" operator="between">
      <formula>0.65</formula>
      <formula>0.85</formula>
    </cfRule>
    <cfRule type="cellIs" dxfId="12" priority="13" operator="between">
      <formula>0</formula>
      <formula>0.65</formula>
    </cfRule>
  </conditionalFormatting>
  <conditionalFormatting sqref="L35">
    <cfRule type="cellIs" dxfId="11" priority="14" operator="between">
      <formula>0.85</formula>
      <formula>1.5</formula>
    </cfRule>
    <cfRule type="cellIs" dxfId="10" priority="15" operator="between">
      <formula>0.65</formula>
      <formula>0.85</formula>
    </cfRule>
    <cfRule type="cellIs" dxfId="9" priority="16" operator="between">
      <formula>0</formula>
      <formula>0.65</formula>
    </cfRule>
  </conditionalFormatting>
  <conditionalFormatting sqref="M35">
    <cfRule type="cellIs" dxfId="8" priority="17" operator="between">
      <formula>0.85</formula>
      <formula>1.5</formula>
    </cfRule>
    <cfRule type="cellIs" dxfId="7" priority="18" operator="between">
      <formula>0.65</formula>
      <formula>0.85</formula>
    </cfRule>
    <cfRule type="cellIs" dxfId="6" priority="19" operator="between">
      <formula>0</formula>
      <formula>0.65</formula>
    </cfRule>
  </conditionalFormatting>
  <conditionalFormatting sqref="R35">
    <cfRule type="cellIs" dxfId="5" priority="20" operator="between">
      <formula>0.85</formula>
      <formula>1.5</formula>
    </cfRule>
    <cfRule type="cellIs" dxfId="4" priority="21" operator="between">
      <formula>0.65</formula>
      <formula>0.85</formula>
    </cfRule>
    <cfRule type="cellIs" dxfId="3" priority="22" operator="between">
      <formula>0</formula>
      <formula>0.65</formula>
    </cfRule>
  </conditionalFormatting>
  <conditionalFormatting sqref="S35">
    <cfRule type="cellIs" dxfId="2" priority="23" operator="between">
      <formula>0.85</formula>
      <formula>1.5</formula>
    </cfRule>
    <cfRule type="cellIs" dxfId="1" priority="24" operator="between">
      <formula>0.65</formula>
      <formula>0.85</formula>
    </cfRule>
    <cfRule type="cellIs" dxfId="0" priority="25" operator="between">
      <formula>0</formula>
      <formula>0.65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"/>
  <sheetViews>
    <sheetView zoomScaleNormal="100" workbookViewId="0"/>
  </sheetViews>
  <sheetFormatPr baseColWidth="10" defaultColWidth="9.140625" defaultRowHeight="15" x14ac:dyDescent="0.25"/>
  <cols>
    <col min="1" max="1" width="14.85546875" style="1" customWidth="1"/>
    <col min="2" max="1025" width="10.7109375" style="1" customWidth="1"/>
  </cols>
  <sheetData>
    <row r="1" spans="1:2" ht="15" customHeight="1" x14ac:dyDescent="0.25">
      <c r="A1" s="1" t="s">
        <v>84</v>
      </c>
      <c r="B1" s="1" t="s">
        <v>85</v>
      </c>
    </row>
    <row r="2" spans="1:2" ht="15" customHeight="1" x14ac:dyDescent="0.25">
      <c r="A2" s="8" t="s">
        <v>5</v>
      </c>
      <c r="B2" s="1" t="s">
        <v>6</v>
      </c>
    </row>
    <row r="3" spans="1:2" ht="15" customHeight="1" x14ac:dyDescent="0.25">
      <c r="A3" s="9" t="s">
        <v>9</v>
      </c>
      <c r="B3" s="1" t="s">
        <v>10</v>
      </c>
    </row>
    <row r="4" spans="1:2" ht="15" customHeight="1" x14ac:dyDescent="0.25">
      <c r="A4" s="12" t="s">
        <v>13</v>
      </c>
      <c r="B4" s="1" t="s">
        <v>14</v>
      </c>
    </row>
    <row r="5" spans="1:2" ht="15" customHeight="1" x14ac:dyDescent="0.25">
      <c r="A5" s="1" t="s">
        <v>15</v>
      </c>
      <c r="B5" s="1" t="s">
        <v>16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Sicht_Progr</vt:lpstr>
      <vt:lpstr>Farbskala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intevation</cp:lastModifiedBy>
  <cp:revision>19</cp:revision>
  <dcterms:created xsi:type="dcterms:W3CDTF">2006-09-16T00:00:00Z</dcterms:created>
  <dcterms:modified xsi:type="dcterms:W3CDTF">2019-12-20T09:00:38Z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