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<sst xmlns="http://schemas.openxmlformats.org/spreadsheetml/2006/main" count="243" uniqueCount="206">
  <si>
    <t xml:space="preserve">Förderprogramm 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</si>
  <si>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</si>
  <si>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</si>
  <si>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</si>
  <si>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</si>
  <si>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</si>
  <si>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</si>
  <si>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</si>
  <si>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</si>
  <si>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</si>
  <si>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</si>
  <si>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</si>
  <si>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</si>
  <si>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</si>
  <si>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</si>
  <si>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</si>
  <si>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</si>
  <si>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</si>
  <si>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</si>
  <si>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</si>
  <si>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</si>
  <si>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</si>
  <si>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</si>
  <si>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</si>
  <si>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</si>
  <si>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</si>
  <si>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</si>
  <si>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</si>
  <si>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</si>
  <si>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</si>
  <si>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</si>
  <si>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</si>
  <si>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</si>
  <si>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</si>
  <si>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</si>
  <si>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</si>
  <si>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</si>
  <si>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</si>
  <si>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</si>
  <si>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</si>
  <si>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</si>
  <si>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</si>
  <si>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PWE.0001.15</t>
  </si>
  <si>
    <t xml:space="preserve">Berufsbildungszentrum Augsburg der Lehmbaugruppe gGmbH</t>
  </si>
  <si>
    <t xml:space="preserve">ser 1</t>
  </si>
  <si>
    <t xml:space="preserve">BY</t>
  </si>
  <si>
    <t xml:space="preserve">PWE.0001.15 BBZ Augsburg</t>
  </si>
  <si>
    <t xml:space="preserve">fes:target:t:*:PWE.0001.15</t>
  </si>
  <si>
    <t xml:space="preserve">fes:entry:t:*:PWE.0001.15</t>
  </si>
  <si>
    <t xml:space="preserve">fes:exit:t:*:PWE.0001.15</t>
  </si>
  <si>
    <t xml:space="preserve">fes:a2_1+exit:t:*:PWE.0001.15</t>
  </si>
  <si>
    <t xml:space="preserve">PWE.0002.15</t>
  </si>
  <si>
    <t xml:space="preserve">KWB Koordinierungsstelle Weiterbildung und Beschäftigung e.V</t>
  </si>
  <si>
    <t xml:space="preserve">HH</t>
  </si>
  <si>
    <t xml:space="preserve">PWE.0002.15 KWB Hamburg</t>
  </si>
  <si>
    <t xml:space="preserve">fes:target:t:*:PWE.0002.15</t>
  </si>
  <si>
    <t xml:space="preserve">fes:entry:t:*:PWE.0002.15</t>
  </si>
  <si>
    <t xml:space="preserve">fes:exit:t:*:PWE.0002.15</t>
  </si>
  <si>
    <t xml:space="preserve">fes:a2_1+exit:t:*:PWE.0002.15</t>
  </si>
  <si>
    <t xml:space="preserve">PWE.0003.15</t>
  </si>
  <si>
    <t xml:space="preserve">ÜAG gGmbH Jena -über alle Grenzen-</t>
  </si>
  <si>
    <t xml:space="preserve">ÜR 1</t>
  </si>
  <si>
    <t xml:space="preserve">TH</t>
  </si>
  <si>
    <t xml:space="preserve">PWE.0003.15 UeAG Jena</t>
  </si>
  <si>
    <t xml:space="preserve">fes:target:t:*:PWE.0003.15</t>
  </si>
  <si>
    <t xml:space="preserve">fes:entry:t:*:PWE.0003.15</t>
  </si>
  <si>
    <t xml:space="preserve">fes:exit:t:*:PWE.0003.15</t>
  </si>
  <si>
    <t xml:space="preserve">fes:a2_1+exit:t:*:PWE.0003.15</t>
  </si>
  <si>
    <t xml:space="preserve">PWE.0004.15</t>
  </si>
  <si>
    <t xml:space="preserve">Frauennetzwerk zur Arbeitssituation e. V.</t>
  </si>
  <si>
    <t xml:space="preserve">SH</t>
  </si>
  <si>
    <t xml:space="preserve">PWE.0004.15 Frauennetzwerk Kiel</t>
  </si>
  <si>
    <t xml:space="preserve">fes:target:t:*:PWE.0004.15</t>
  </si>
  <si>
    <t xml:space="preserve">fes:entry:t:*:PWE.0004.15</t>
  </si>
  <si>
    <t xml:space="preserve">fes:exit:t:*:PWE.0004.15</t>
  </si>
  <si>
    <t xml:space="preserve">fes:a2_1+exit:t:*:PWE.0004.15</t>
  </si>
  <si>
    <t xml:space="preserve">PWE.0005.15</t>
  </si>
  <si>
    <t xml:space="preserve">IMBSE Schwerin GmbH</t>
  </si>
  <si>
    <t xml:space="preserve">MV</t>
  </si>
  <si>
    <t xml:space="preserve">PWE.0005.15 IMBSE Schwerin</t>
  </si>
  <si>
    <t xml:space="preserve">fes:target:t:*:PWE.0005.15</t>
  </si>
  <si>
    <t xml:space="preserve">fes:entry:t:*:PWE.0005.15</t>
  </si>
  <si>
    <t xml:space="preserve">fes:exit:t:*:PWE.0005.15</t>
  </si>
  <si>
    <t xml:space="preserve">fes:a2_1+exit:t:*:PWE.0005.15</t>
  </si>
  <si>
    <t xml:space="preserve">PWE.0006.15</t>
  </si>
  <si>
    <t xml:space="preserve">Landeshauptstadt Potsdam, Fachstelle Arbeitsmarktpolitik und</t>
  </si>
  <si>
    <t xml:space="preserve">BB</t>
  </si>
  <si>
    <t xml:space="preserve">PWE.0006.15 Landeshauptstadt Potsdam</t>
  </si>
  <si>
    <t xml:space="preserve">fes:target:t:*:PWE.0006.15</t>
  </si>
  <si>
    <t xml:space="preserve">fes:entry:t:*:PWE.0006.15</t>
  </si>
  <si>
    <t xml:space="preserve">fes:exit:t:*:PWE.0006.15</t>
  </si>
  <si>
    <t xml:space="preserve">fes:a2_1+exit:t:*:PWE.0006.15</t>
  </si>
  <si>
    <t xml:space="preserve">PWE.0007.15</t>
  </si>
  <si>
    <t xml:space="preserve">ProArbeit kAöR</t>
  </si>
  <si>
    <t xml:space="preserve">ÜR 2</t>
  </si>
  <si>
    <t xml:space="preserve">NI</t>
  </si>
  <si>
    <t xml:space="preserve">PWE.0007.15 ProArbeit Osterholz</t>
  </si>
  <si>
    <t xml:space="preserve">fes:target:t:*:PWE.0007.15</t>
  </si>
  <si>
    <t xml:space="preserve">fes:entry:t:*:PWE.0007.15</t>
  </si>
  <si>
    <t xml:space="preserve">fes:exit:t:*:PWE.0007.15</t>
  </si>
  <si>
    <t xml:space="preserve">fes:a2_1+exit:t:*:PWE.0007.15</t>
  </si>
  <si>
    <t xml:space="preserve">PWE.0008.15</t>
  </si>
  <si>
    <t xml:space="preserve">Witt Schulungszentrum GmbH</t>
  </si>
  <si>
    <t xml:space="preserve">SN</t>
  </si>
  <si>
    <t xml:space="preserve">PWE.0008.15 WITT Vogtlandkreis</t>
  </si>
  <si>
    <t xml:space="preserve">fes:target:t:*:PWE.0008.15</t>
  </si>
  <si>
    <t xml:space="preserve">fes:entry:t:*:PWE.0008.15</t>
  </si>
  <si>
    <t xml:space="preserve">fes:exit:t:*:PWE.0008.15</t>
  </si>
  <si>
    <t xml:space="preserve">fes:a2_1+exit:t:*:PWE.0008.15</t>
  </si>
  <si>
    <t xml:space="preserve">PWE.0009.15</t>
  </si>
  <si>
    <t xml:space="preserve">BiLSE-Institut für Bildung und Forschung GmbH</t>
  </si>
  <si>
    <t xml:space="preserve">PWE.0009.15 BiLSE Rostock</t>
  </si>
  <si>
    <t xml:space="preserve">fes:target:t:*:PWE.0009.15</t>
  </si>
  <si>
    <t xml:space="preserve">fes:entry:t:*:PWE.0009.15</t>
  </si>
  <si>
    <t xml:space="preserve">fes:exit:t:*:PWE.0009.15</t>
  </si>
  <si>
    <t xml:space="preserve">fes:a2_1+exit:t:*:PWE.0009.15</t>
  </si>
  <si>
    <t xml:space="preserve">PWE.0010.15</t>
  </si>
  <si>
    <t xml:space="preserve">WEQUA GmbH</t>
  </si>
  <si>
    <t xml:space="preserve">PWE.0010.15 WeQua Lauchhammer</t>
  </si>
  <si>
    <t xml:space="preserve">fes:target:t:*:PWE.0010.15</t>
  </si>
  <si>
    <t xml:space="preserve">fes:entry:t:*:PWE.0010.15</t>
  </si>
  <si>
    <t xml:space="preserve">fes:exit:t:*:PWE.0010.15</t>
  </si>
  <si>
    <t xml:space="preserve">fes:a2_1+exit:t:*:PWE.0010.15</t>
  </si>
  <si>
    <t xml:space="preserve">PWE.0011.15</t>
  </si>
  <si>
    <t xml:space="preserve">Institut für Berufliche Bildung AG</t>
  </si>
  <si>
    <t xml:space="preserve">ST</t>
  </si>
  <si>
    <t xml:space="preserve">PWE.0011.15 IBB Stendal</t>
  </si>
  <si>
    <t xml:space="preserve">fes:target:t:*:PWE.0011.15</t>
  </si>
  <si>
    <t xml:space="preserve">fes:entry:t:*:PWE.0011.15</t>
  </si>
  <si>
    <t xml:space="preserve">fes:exit:t:*:PWE.0011.15</t>
  </si>
  <si>
    <t xml:space="preserve">fes:a2_1+exit:t:*:PWE.0011.15</t>
  </si>
  <si>
    <t xml:space="preserve">PWE.0012.15</t>
  </si>
  <si>
    <t xml:space="preserve">Ziola GmbH</t>
  </si>
  <si>
    <t xml:space="preserve">PWE.0012.15 Ziola Eisenach</t>
  </si>
  <si>
    <t xml:space="preserve">fes:target:t:*:PWE.0012.15</t>
  </si>
  <si>
    <t xml:space="preserve">fes:entry:t:*:PWE.0012.15</t>
  </si>
  <si>
    <t xml:space="preserve">fes:exit:t:*:PWE.0012.15</t>
  </si>
  <si>
    <t xml:space="preserve">fes:a2_1+exit:t:*:PWE.0012.15</t>
  </si>
  <si>
    <t xml:space="preserve">PWE.0013.15</t>
  </si>
  <si>
    <t xml:space="preserve">EducationManagementConsortium GmbH</t>
  </si>
  <si>
    <t xml:space="preserve">PWE.0013.15 emc Nuernberg</t>
  </si>
  <si>
    <t xml:space="preserve">fes:target:t:*:PWE.0013.15</t>
  </si>
  <si>
    <t xml:space="preserve">fes:entry:t:*:PWE.0013.15</t>
  </si>
  <si>
    <t xml:space="preserve">fes:exit:t:*:PWE.0013.15</t>
  </si>
  <si>
    <t xml:space="preserve">fes:a2_1+exit:t:*:PWE.0013.15</t>
  </si>
  <si>
    <t xml:space="preserve">PWE.0014.15</t>
  </si>
  <si>
    <t xml:space="preserve">IMBSE GmbH Krefeld</t>
  </si>
  <si>
    <t xml:space="preserve">NW</t>
  </si>
  <si>
    <t xml:space="preserve">PWE.0014.15 IMBSE Krefeld</t>
  </si>
  <si>
    <t xml:space="preserve">fes:target:t:*:PWE.0014.15</t>
  </si>
  <si>
    <t xml:space="preserve">fes:entry:t:*:PWE.0014.15</t>
  </si>
  <si>
    <t xml:space="preserve">fes:exit:t:*:PWE.0014.15</t>
  </si>
  <si>
    <t xml:space="preserve">fes:a2_1+exit:t:*:PWE.0014.15</t>
  </si>
  <si>
    <t xml:space="preserve">PWE.0015.15</t>
  </si>
  <si>
    <t xml:space="preserve">Volkshochschule (VHS) Göttingen gGmbH</t>
  </si>
  <si>
    <t xml:space="preserve">PWE.0015.15 VHS Göttingen</t>
  </si>
  <si>
    <t xml:space="preserve">fes:target:t:*:PWE.0015.15</t>
  </si>
  <si>
    <t xml:space="preserve">fes:entry:t:*:PWE.0015.15</t>
  </si>
  <si>
    <t xml:space="preserve">fes:exit:t:*:PWE.0015.15</t>
  </si>
  <si>
    <t xml:space="preserve">fes:a2_1+exit:t:*:PWE.0015.15</t>
  </si>
  <si>
    <t xml:space="preserve">PWE.0016.15</t>
  </si>
  <si>
    <t xml:space="preserve">Landeshauptstadt München, Referat für Arbeit und Wirtschaft</t>
  </si>
  <si>
    <t xml:space="preserve">PWE.0016.15 power_m München</t>
  </si>
  <si>
    <t xml:space="preserve">fes:target:t:*:PWE.0016.15</t>
  </si>
  <si>
    <t xml:space="preserve">fes:entry:t:*:PWE.0016.15</t>
  </si>
  <si>
    <t xml:space="preserve">fes:exit:t:*:PWE.0016.15</t>
  </si>
  <si>
    <t xml:space="preserve">fes:a2_1+exit:t:*:PWE.0016.15</t>
  </si>
  <si>
    <t xml:space="preserve">PWE.0017.15</t>
  </si>
  <si>
    <t xml:space="preserve">Berufliche Bildung im Deutschen Hausfrauenverbund e.V.</t>
  </si>
  <si>
    <t xml:space="preserve">PWE.0017.15 BbiDHB Pinneberg</t>
  </si>
  <si>
    <t xml:space="preserve">fes:target:t:*:PWE.0017.15</t>
  </si>
  <si>
    <t xml:space="preserve">fes:entry:t:*:PWE.0017.15</t>
  </si>
  <si>
    <t xml:space="preserve">fes:exit:t:*:PWE.0017.15</t>
  </si>
  <si>
    <t xml:space="preserve">fes:a2_1+exit:t:*:PWE.0017.15</t>
  </si>
  <si>
    <t xml:space="preserve">PWE.0018.15</t>
  </si>
  <si>
    <t xml:space="preserve">sefo femkom-Frauenkompetenzzentrum</t>
  </si>
  <si>
    <t xml:space="preserve">HE</t>
  </si>
  <si>
    <t xml:space="preserve">PWE.0018.15 sefo femkom Darmstadt</t>
  </si>
  <si>
    <t xml:space="preserve">fes:target:t:*:PWE.0018.15</t>
  </si>
  <si>
    <t xml:space="preserve">fes:entry:t:*:PWE.0018.15</t>
  </si>
  <si>
    <t xml:space="preserve">fes:exit:t:*:PWE.0018.15</t>
  </si>
  <si>
    <t xml:space="preserve">fes:a2_1+exit:t:*:PWE.0018.15</t>
  </si>
  <si>
    <t xml:space="preserve">PWE.0022.15</t>
  </si>
  <si>
    <t xml:space="preserve">Gesellschaft für Berufsbildung und Berufstraining mbH</t>
  </si>
  <si>
    <t xml:space="preserve">RP</t>
  </si>
  <si>
    <t xml:space="preserve">PWE.0022.15 GBB Bad Neuenahr</t>
  </si>
  <si>
    <t xml:space="preserve">fes:target:t:*:PWE.0022.15</t>
  </si>
  <si>
    <t xml:space="preserve">fes:entry:t:*:PWE.0022.15</t>
  </si>
  <si>
    <t xml:space="preserve">fes:exit:t:*:PWE.0022.15</t>
  </si>
  <si>
    <t xml:space="preserve">fes:a2_1+exit:t:*:PWE.0022.15</t>
  </si>
  <si>
    <t xml:space="preserve">PWE.0023.15</t>
  </si>
  <si>
    <t xml:space="preserve">Christliches Jegendorfwerk Deutschland gem. e.V.</t>
  </si>
  <si>
    <t xml:space="preserve">PWE.0023.15 CJD Mainz</t>
  </si>
  <si>
    <t xml:space="preserve">fes:target:t:*:PWE.0023.15</t>
  </si>
  <si>
    <t xml:space="preserve">fes:entry:t:*:PWE.0023.15</t>
  </si>
  <si>
    <t xml:space="preserve">fes:exit:t:*:PWE.0023.15</t>
  </si>
  <si>
    <t xml:space="preserve">fes:a2_1+exit:t:*:PWE.0023.15</t>
  </si>
  <si>
    <t xml:space="preserve">PWE.0024.19</t>
  </si>
  <si>
    <t xml:space="preserve">ZIBB "Perspektive Wiedereinstieg-Potenziale erschließen"</t>
  </si>
  <si>
    <t xml:space="preserve">PWE.0024.19 ZIBB Groß-Umstadt</t>
  </si>
  <si>
    <t xml:space="preserve">fes:target:t:*:PWE.0024.19</t>
  </si>
  <si>
    <t xml:space="preserve">fes:entry:t:*:PWE.0024.19</t>
  </si>
  <si>
    <t xml:space="preserve">fes:exit:t:*:PWE.0024.19</t>
  </si>
  <si>
    <t xml:space="preserve">fes:a2_1+exit:t:*:PWE.0024.19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</si>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</sst>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36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44561</v>
      </c>
      <c r="C5" s="7" t="s">
        <v>8</v>
      </c>
      <c r="D5" s="7"/>
      <c r="E5" s="8" t="n">
        <f aca="false">DATEDIF(B4,IF(B6&lt;B5,B6,B5),"M")+1</f>
        <v>1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0.0277777777777778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43466</v>
      </c>
      <c r="G14" s="33" t="n">
        <v>44561</v>
      </c>
      <c r="H14" s="34" t="n">
        <f aca="false">DATEDIF(F14,G14,"M")+1</f>
        <v>36</v>
      </c>
      <c r="I14" s="34" t="n">
        <f aca="false">DATEDIF(F14,IF($B$6&lt;G14,$B$6,G14),"M")+1</f>
        <v>1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43466</v>
      </c>
      <c r="G15" s="33" t="n">
        <v>44561</v>
      </c>
      <c r="H15" s="34" t="n">
        <f aca="false">DATEDIF(F15,G15,"M")+1</f>
        <v>36</v>
      </c>
      <c r="I15" s="34" t="n">
        <f aca="false">DATEDIF(F15,IF($B$6&lt;G15,$B$6,G15),"M")+1</f>
        <v>1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43466</v>
      </c>
      <c r="G16" s="33" t="n">
        <v>44561</v>
      </c>
      <c r="H16" s="34" t="n">
        <f aca="false">DATEDIF(F16,G16,"M")+1</f>
        <v>36</v>
      </c>
      <c r="I16" s="34" t="n">
        <f aca="false">DATEDIF(F16,IF($B$6&lt;G16,$B$6,G16),"M")+1</f>
        <v>1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43466</v>
      </c>
      <c r="G17" s="33" t="n">
        <v>44561</v>
      </c>
      <c r="H17" s="34" t="n">
        <f aca="false">DATEDIF(F17,G17,"M")+1</f>
        <v>36</v>
      </c>
      <c r="I17" s="34" t="n">
        <f aca="false">DATEDIF(F17,IF($B$6&lt;G17,$B$6,G17),"M")+1</f>
        <v>1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61</v>
      </c>
      <c r="D18" s="31" t="s">
        <v>78</v>
      </c>
      <c r="E18" s="32" t="s">
        <v>79</v>
      </c>
      <c r="F18" s="33" t="n">
        <v>43466</v>
      </c>
      <c r="G18" s="33" t="n">
        <v>44561</v>
      </c>
      <c r="H18" s="34" t="n">
        <f aca="false">DATEDIF(F18,G18,"M")+1</f>
        <v>36</v>
      </c>
      <c r="I18" s="34" t="n">
        <f aca="false">DATEDIF(F18,IF($B$6&lt;G18,$B$6,G18),"M")+1</f>
        <v>1</v>
      </c>
      <c r="J18" s="35" t="s">
        <v>80</v>
      </c>
      <c r="K18" s="35" t="s">
        <v>81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0</v>
      </c>
      <c r="P18" s="35" t="s">
        <v>82</v>
      </c>
      <c r="Q18" s="35" t="s">
        <v>83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84</v>
      </c>
      <c r="B19" s="30" t="s">
        <v>85</v>
      </c>
      <c r="C19" s="31" t="s">
        <v>61</v>
      </c>
      <c r="D19" s="31" t="s">
        <v>86</v>
      </c>
      <c r="E19" s="32" t="s">
        <v>87</v>
      </c>
      <c r="F19" s="33" t="n">
        <v>43466</v>
      </c>
      <c r="G19" s="33" t="n">
        <v>44561</v>
      </c>
      <c r="H19" s="34" t="n">
        <f aca="false">DATEDIF(F19,G19,"M")+1</f>
        <v>36</v>
      </c>
      <c r="I19" s="34" t="n">
        <f aca="false">DATEDIF(F19,IF($B$6&lt;G19,$B$6,G19),"M")+1</f>
        <v>1</v>
      </c>
      <c r="J19" s="35" t="s">
        <v>88</v>
      </c>
      <c r="K19" s="35" t="s">
        <v>89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0</v>
      </c>
      <c r="P19" s="35" t="s">
        <v>90</v>
      </c>
      <c r="Q19" s="35" t="s">
        <v>91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92</v>
      </c>
      <c r="B20" s="30" t="s">
        <v>93</v>
      </c>
      <c r="C20" s="31" t="s">
        <v>94</v>
      </c>
      <c r="D20" s="31" t="s">
        <v>95</v>
      </c>
      <c r="E20" s="32" t="s">
        <v>96</v>
      </c>
      <c r="F20" s="33" t="n">
        <v>43466</v>
      </c>
      <c r="G20" s="33" t="n">
        <v>44561</v>
      </c>
      <c r="H20" s="34" t="n">
        <f aca="false">DATEDIF(F20,G20,"M")+1</f>
        <v>36</v>
      </c>
      <c r="I20" s="34" t="n">
        <f aca="false">DATEDIF(F20,IF($B$6&lt;G20,$B$6,G20),"M")+1</f>
        <v>1</v>
      </c>
      <c r="J20" s="35" t="s">
        <v>97</v>
      </c>
      <c r="K20" s="35" t="s">
        <v>98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0</v>
      </c>
      <c r="P20" s="35" t="s">
        <v>99</v>
      </c>
      <c r="Q20" s="35" t="s">
        <v>100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101</v>
      </c>
      <c r="B21" s="30" t="s">
        <v>102</v>
      </c>
      <c r="C21" s="31" t="s">
        <v>61</v>
      </c>
      <c r="D21" s="31" t="s">
        <v>103</v>
      </c>
      <c r="E21" s="32" t="s">
        <v>104</v>
      </c>
      <c r="F21" s="33" t="n">
        <v>43466</v>
      </c>
      <c r="G21" s="33" t="n">
        <v>44561</v>
      </c>
      <c r="H21" s="34" t="n">
        <f aca="false">DATEDIF(F21,G21,"M")+1</f>
        <v>36</v>
      </c>
      <c r="I21" s="34" t="n">
        <f aca="false">DATEDIF(F21,IF($B$6&lt;G21,$B$6,G21),"M")+1</f>
        <v>1</v>
      </c>
      <c r="J21" s="35" t="s">
        <v>105</v>
      </c>
      <c r="K21" s="35" t="s">
        <v>106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0</v>
      </c>
      <c r="P21" s="35" t="s">
        <v>107</v>
      </c>
      <c r="Q21" s="35" t="s">
        <v>108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109</v>
      </c>
      <c r="B22" s="30" t="s">
        <v>110</v>
      </c>
      <c r="C22" s="31" t="s">
        <v>61</v>
      </c>
      <c r="D22" s="31" t="s">
        <v>78</v>
      </c>
      <c r="E22" s="32" t="s">
        <v>111</v>
      </c>
      <c r="F22" s="33" t="n">
        <v>43466</v>
      </c>
      <c r="G22" s="33" t="n">
        <v>44561</v>
      </c>
      <c r="H22" s="34" t="n">
        <f aca="false">DATEDIF(F22,G22,"M")+1</f>
        <v>36</v>
      </c>
      <c r="I22" s="34" t="n">
        <f aca="false">DATEDIF(F22,IF($B$6&lt;G22,$B$6,G22),"M")+1</f>
        <v>1</v>
      </c>
      <c r="J22" s="35" t="s">
        <v>112</v>
      </c>
      <c r="K22" s="35" t="s">
        <v>113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0.8</v>
      </c>
      <c r="O22" s="34" t="n">
        <f aca="false">IFERROR((J22*N22),0)</f>
        <v>0</v>
      </c>
      <c r="P22" s="35" t="s">
        <v>114</v>
      </c>
      <c r="Q22" s="35" t="s">
        <v>115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116</v>
      </c>
      <c r="B23" s="30" t="s">
        <v>117</v>
      </c>
      <c r="C23" s="31" t="s">
        <v>61</v>
      </c>
      <c r="D23" s="31" t="s">
        <v>86</v>
      </c>
      <c r="E23" s="32" t="s">
        <v>118</v>
      </c>
      <c r="F23" s="33" t="n">
        <v>43466</v>
      </c>
      <c r="G23" s="33" t="n">
        <v>44561</v>
      </c>
      <c r="H23" s="34" t="n">
        <f aca="false">DATEDIF(F23,G23,"M")+1</f>
        <v>36</v>
      </c>
      <c r="I23" s="34" t="n">
        <f aca="false">DATEDIF(F23,IF($B$6&lt;G23,$B$6,G23),"M")+1</f>
        <v>1</v>
      </c>
      <c r="J23" s="35" t="s">
        <v>119</v>
      </c>
      <c r="K23" s="35" t="s">
        <v>120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0.8</v>
      </c>
      <c r="O23" s="34" t="n">
        <f aca="false">IFERROR((J23*N23),0)</f>
        <v>0</v>
      </c>
      <c r="P23" s="35" t="s">
        <v>121</v>
      </c>
      <c r="Q23" s="35" t="s">
        <v>122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123</v>
      </c>
      <c r="B24" s="30" t="s">
        <v>124</v>
      </c>
      <c r="C24" s="31" t="s">
        <v>61</v>
      </c>
      <c r="D24" s="31" t="s">
        <v>125</v>
      </c>
      <c r="E24" s="32" t="s">
        <v>126</v>
      </c>
      <c r="F24" s="33" t="n">
        <v>43466</v>
      </c>
      <c r="G24" s="33" t="n">
        <v>44561</v>
      </c>
      <c r="H24" s="34" t="n">
        <f aca="false">DATEDIF(F24,G24,"M")+1</f>
        <v>36</v>
      </c>
      <c r="I24" s="34" t="n">
        <f aca="false">DATEDIF(F24,IF($B$6&lt;G24,$B$6,G24),"M")+1</f>
        <v>1</v>
      </c>
      <c r="J24" s="35" t="s">
        <v>127</v>
      </c>
      <c r="K24" s="35" t="s">
        <v>128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0.8</v>
      </c>
      <c r="O24" s="34" t="n">
        <f aca="false">IFERROR((J24*N24),0)</f>
        <v>0</v>
      </c>
      <c r="P24" s="35" t="s">
        <v>129</v>
      </c>
      <c r="Q24" s="35" t="s">
        <v>130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131</v>
      </c>
      <c r="B25" s="30" t="s">
        <v>132</v>
      </c>
      <c r="C25" s="31" t="s">
        <v>61</v>
      </c>
      <c r="D25" s="31" t="s">
        <v>62</v>
      </c>
      <c r="E25" s="32" t="s">
        <v>133</v>
      </c>
      <c r="F25" s="33" t="n">
        <v>43466</v>
      </c>
      <c r="G25" s="33" t="n">
        <v>44561</v>
      </c>
      <c r="H25" s="34" t="n">
        <f aca="false">DATEDIF(F25,G25,"M")+1</f>
        <v>36</v>
      </c>
      <c r="I25" s="34" t="n">
        <f aca="false">DATEDIF(F25,IF($B$6&lt;G25,$B$6,G25),"M")+1</f>
        <v>1</v>
      </c>
      <c r="J25" s="35" t="s">
        <v>134</v>
      </c>
      <c r="K25" s="35" t="s">
        <v>135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0.8</v>
      </c>
      <c r="O25" s="34" t="n">
        <f aca="false">IFERROR((J25*N25),0)</f>
        <v>0</v>
      </c>
      <c r="P25" s="35" t="s">
        <v>136</v>
      </c>
      <c r="Q25" s="35" t="s">
        <v>137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138</v>
      </c>
      <c r="B26" s="30" t="s">
        <v>139</v>
      </c>
      <c r="C26" s="31" t="s">
        <v>44</v>
      </c>
      <c r="D26" s="31" t="s">
        <v>45</v>
      </c>
      <c r="E26" s="32" t="s">
        <v>140</v>
      </c>
      <c r="F26" s="33" t="n">
        <v>43466</v>
      </c>
      <c r="G26" s="33" t="n">
        <v>44561</v>
      </c>
      <c r="H26" s="34" t="n">
        <f aca="false">DATEDIF(F26,G26,"M")+1</f>
        <v>36</v>
      </c>
      <c r="I26" s="34" t="n">
        <f aca="false">DATEDIF(F26,IF($B$6&lt;G26,$B$6,G26),"M")+1</f>
        <v>1</v>
      </c>
      <c r="J26" s="35" t="s">
        <v>141</v>
      </c>
      <c r="K26" s="35" t="s">
        <v>142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0.8</v>
      </c>
      <c r="O26" s="34" t="n">
        <f aca="false">IFERROR((J26*N26),0)</f>
        <v>0</v>
      </c>
      <c r="P26" s="35" t="s">
        <v>143</v>
      </c>
      <c r="Q26" s="35" t="s">
        <v>144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145</v>
      </c>
      <c r="B27" s="30" t="s">
        <v>146</v>
      </c>
      <c r="C27" s="31" t="s">
        <v>44</v>
      </c>
      <c r="D27" s="31" t="s">
        <v>147</v>
      </c>
      <c r="E27" s="32" t="s">
        <v>148</v>
      </c>
      <c r="F27" s="33" t="n">
        <v>43466</v>
      </c>
      <c r="G27" s="33" t="n">
        <v>44561</v>
      </c>
      <c r="H27" s="34" t="n">
        <f aca="false">DATEDIF(F27,G27,"M")+1</f>
        <v>36</v>
      </c>
      <c r="I27" s="34" t="n">
        <f aca="false">DATEDIF(F27,IF($B$6&lt;G27,$B$6,G27),"M")+1</f>
        <v>1</v>
      </c>
      <c r="J27" s="35" t="s">
        <v>149</v>
      </c>
      <c r="K27" s="35" t="s">
        <v>150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0.8</v>
      </c>
      <c r="O27" s="34" t="n">
        <f aca="false">IFERROR((J27*N27),0)</f>
        <v>0</v>
      </c>
      <c r="P27" s="35" t="s">
        <v>151</v>
      </c>
      <c r="Q27" s="35" t="s">
        <v>152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153</v>
      </c>
      <c r="B28" s="30" t="s">
        <v>154</v>
      </c>
      <c r="C28" s="31" t="s">
        <v>44</v>
      </c>
      <c r="D28" s="31" t="s">
        <v>95</v>
      </c>
      <c r="E28" s="32" t="s">
        <v>155</v>
      </c>
      <c r="F28" s="33" t="n">
        <v>43466</v>
      </c>
      <c r="G28" s="33" t="n">
        <v>44561</v>
      </c>
      <c r="H28" s="34" t="n">
        <f aca="false">DATEDIF(F28,G28,"M")+1</f>
        <v>36</v>
      </c>
      <c r="I28" s="34" t="n">
        <f aca="false">DATEDIF(F28,IF($B$6&lt;G28,$B$6,G28),"M")+1</f>
        <v>1</v>
      </c>
      <c r="J28" s="35" t="s">
        <v>156</v>
      </c>
      <c r="K28" s="35" t="s">
        <v>157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0.8</v>
      </c>
      <c r="O28" s="34" t="n">
        <f aca="false">IFERROR((J28*N28),0)</f>
        <v>0</v>
      </c>
      <c r="P28" s="35" t="s">
        <v>158</v>
      </c>
      <c r="Q28" s="35" t="s">
        <v>159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160</v>
      </c>
      <c r="B29" s="30" t="s">
        <v>161</v>
      </c>
      <c r="C29" s="31" t="s">
        <v>44</v>
      </c>
      <c r="D29" s="31" t="s">
        <v>45</v>
      </c>
      <c r="E29" s="32" t="s">
        <v>162</v>
      </c>
      <c r="F29" s="33" t="n">
        <v>43466</v>
      </c>
      <c r="G29" s="33" t="n">
        <v>44561</v>
      </c>
      <c r="H29" s="34" t="n">
        <f aca="false">DATEDIF(F29,G29,"M")+1</f>
        <v>36</v>
      </c>
      <c r="I29" s="34" t="n">
        <f aca="false">DATEDIF(F29,IF($B$6&lt;G29,$B$6,G29),"M")+1</f>
        <v>1</v>
      </c>
      <c r="J29" s="35" t="s">
        <v>163</v>
      </c>
      <c r="K29" s="35" t="s">
        <v>164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0.8</v>
      </c>
      <c r="O29" s="34" t="n">
        <f aca="false">IFERROR((J29*N29),0)</f>
        <v>0</v>
      </c>
      <c r="P29" s="35" t="s">
        <v>165</v>
      </c>
      <c r="Q29" s="35" t="s">
        <v>166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167</v>
      </c>
      <c r="B30" s="30" t="s">
        <v>168</v>
      </c>
      <c r="C30" s="31" t="s">
        <v>44</v>
      </c>
      <c r="D30" s="31" t="s">
        <v>70</v>
      </c>
      <c r="E30" s="32" t="s">
        <v>169</v>
      </c>
      <c r="F30" s="33" t="n">
        <v>43466</v>
      </c>
      <c r="G30" s="33" t="n">
        <v>44561</v>
      </c>
      <c r="H30" s="34" t="n">
        <f aca="false">DATEDIF(F30,G30,"M")+1</f>
        <v>36</v>
      </c>
      <c r="I30" s="34" t="n">
        <f aca="false">DATEDIF(F30,IF($B$6&lt;G30,$B$6,G30),"M")+1</f>
        <v>1</v>
      </c>
      <c r="J30" s="35" t="s">
        <v>170</v>
      </c>
      <c r="K30" s="35" t="s">
        <v>171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0.8</v>
      </c>
      <c r="O30" s="34" t="n">
        <f aca="false">IFERROR((J30*N30),0)</f>
        <v>0</v>
      </c>
      <c r="P30" s="35" t="s">
        <v>172</v>
      </c>
      <c r="Q30" s="35" t="s">
        <v>173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174</v>
      </c>
      <c r="B31" s="30" t="s">
        <v>175</v>
      </c>
      <c r="C31" s="31" t="s">
        <v>44</v>
      </c>
      <c r="D31" s="31" t="s">
        <v>176</v>
      </c>
      <c r="E31" s="32" t="s">
        <v>177</v>
      </c>
      <c r="F31" s="33" t="n">
        <v>43466</v>
      </c>
      <c r="G31" s="33" t="n">
        <v>44561</v>
      </c>
      <c r="H31" s="34" t="n">
        <f aca="false">DATEDIF(F31,G31,"M")+1</f>
        <v>36</v>
      </c>
      <c r="I31" s="34" t="n">
        <f aca="false">DATEDIF(F31,IF($B$6&lt;G31,$B$6,G31),"M")+1</f>
        <v>1</v>
      </c>
      <c r="J31" s="35" t="s">
        <v>178</v>
      </c>
      <c r="K31" s="35" t="s">
        <v>179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0.8</v>
      </c>
      <c r="O31" s="34" t="n">
        <f aca="false">IFERROR((J31*N31),0)</f>
        <v>0</v>
      </c>
      <c r="P31" s="35" t="s">
        <v>180</v>
      </c>
      <c r="Q31" s="35" t="s">
        <v>181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182</v>
      </c>
      <c r="B32" s="30" t="s">
        <v>183</v>
      </c>
      <c r="C32" s="31" t="s">
        <v>44</v>
      </c>
      <c r="D32" s="31" t="s">
        <v>184</v>
      </c>
      <c r="E32" s="32" t="s">
        <v>185</v>
      </c>
      <c r="F32" s="33" t="n">
        <v>43466</v>
      </c>
      <c r="G32" s="33" t="n">
        <v>44561</v>
      </c>
      <c r="H32" s="34" t="n">
        <f aca="false">DATEDIF(F32,G32,"M")+1</f>
        <v>36</v>
      </c>
      <c r="I32" s="34" t="n">
        <f aca="false">DATEDIF(F32,IF($B$6&lt;G32,$B$6,G32),"M")+1</f>
        <v>1</v>
      </c>
      <c r="J32" s="35" t="s">
        <v>186</v>
      </c>
      <c r="K32" s="35" t="s">
        <v>187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0.8</v>
      </c>
      <c r="O32" s="34" t="n">
        <f aca="false">IFERROR((J32*N32),0)</f>
        <v>0</v>
      </c>
      <c r="P32" s="35" t="s">
        <v>188</v>
      </c>
      <c r="Q32" s="35" t="s">
        <v>189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190</v>
      </c>
      <c r="B33" s="30" t="s">
        <v>191</v>
      </c>
      <c r="C33" s="31" t="s">
        <v>44</v>
      </c>
      <c r="D33" s="31" t="s">
        <v>184</v>
      </c>
      <c r="E33" s="32" t="s">
        <v>192</v>
      </c>
      <c r="F33" s="33" t="n">
        <v>43466</v>
      </c>
      <c r="G33" s="33" t="n">
        <v>44561</v>
      </c>
      <c r="H33" s="34" t="n">
        <f aca="false">DATEDIF(F33,G33,"M")+1</f>
        <v>36</v>
      </c>
      <c r="I33" s="34" t="n">
        <f aca="false">DATEDIF(F33,IF($B$6&lt;G33,$B$6,G33),"M")+1</f>
        <v>1</v>
      </c>
      <c r="J33" s="35" t="s">
        <v>193</v>
      </c>
      <c r="K33" s="35" t="s">
        <v>194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0.8</v>
      </c>
      <c r="O33" s="34" t="n">
        <f aca="false">IFERROR((J33*N33),0)</f>
        <v>0</v>
      </c>
      <c r="P33" s="35" t="s">
        <v>195</v>
      </c>
      <c r="Q33" s="35" t="s">
        <v>196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197</v>
      </c>
      <c r="B34" s="30" t="s">
        <v>198</v>
      </c>
      <c r="C34" s="31" t="s">
        <v>44</v>
      </c>
      <c r="D34" s="31" t="s">
        <v>176</v>
      </c>
      <c r="E34" s="32" t="s">
        <v>199</v>
      </c>
      <c r="F34" s="33" t="n">
        <v>43466</v>
      </c>
      <c r="G34" s="33" t="n">
        <v>44561</v>
      </c>
      <c r="H34" s="34" t="n">
        <f aca="false">DATEDIF(F34,G34,"M")+1</f>
        <v>36</v>
      </c>
      <c r="I34" s="34" t="n">
        <f aca="false">DATEDIF(F34,IF($B$6&lt;G34,$B$6,G34),"M")+1</f>
        <v>1</v>
      </c>
      <c r="J34" s="35" t="s">
        <v>200</v>
      </c>
      <c r="K34" s="35" t="s">
        <v>201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0.8</v>
      </c>
      <c r="O34" s="34" t="n">
        <f aca="false">IFERROR((J34*N34),0)</f>
        <v>0</v>
      </c>
      <c r="P34" s="35" t="s">
        <v>202</v>
      </c>
      <c r="Q34" s="35" t="s">
        <v>203</v>
      </c>
      <c r="R34" s="36" t="n">
        <f aca="false">IFERROR(Q34/P34,0)</f>
        <v>0</v>
      </c>
      <c r="S34" s="36" t="n">
        <f aca="false">IFERROR(Q34/K34,0)</f>
        <v>0</v>
      </c>
    </row>
    <row r="35" customFormat="false" ht="15" hidden="false" customHeight="false" outlineLevel="0" collapsed="false">
      <c r="J35" s="38" t="n">
        <f aca="false">SUM(J14:J34)</f>
        <v>0</v>
      </c>
      <c r="K35" s="38" t="n">
        <f aca="false">SUM(K14:K34)</f>
        <v>0</v>
      </c>
      <c r="L35" s="39" t="n">
        <f aca="false">AVERAGE(L14:L34)</f>
        <v>0</v>
      </c>
      <c r="M35" s="39" t="n">
        <f aca="false">AVERAGE(M14:M34)</f>
        <v>0</v>
      </c>
      <c r="N35" s="38"/>
      <c r="O35" s="40" t="n">
        <f aca="false">SUM(O14:O34)</f>
        <v>0</v>
      </c>
      <c r="P35" s="38" t="n">
        <f aca="false">SUM(P14:P34)</f>
        <v>0</v>
      </c>
      <c r="Q35" s="38" t="n">
        <f aca="false">SUM(Q14:Q34)</f>
        <v>0</v>
      </c>
      <c r="R35" s="39" t="n">
        <f aca="false">AVERAGE(R14:R34)</f>
        <v>0</v>
      </c>
      <c r="S35" s="39" t="n">
        <f aca="false">AVERAGE(S14:S34)</f>
        <v>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36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34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34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35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35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35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35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204</v>
      </c>
      <c r="B1" s="1" t="s">
        <v>205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2019-11-19T13:35:07Z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