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<sst xmlns="http://schemas.openxmlformats.org/spreadsheetml/2006/main" count="171" uniqueCount="143">
  <si>
    <t xml:space="preserve">Förderprogramm Quereinstieg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</si>
  <si>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</si>
  <si>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</si>
  <si>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</si>
  <si>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</si>
  <si>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</si>
  <si>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</si>
  <si>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</si>
  <si>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</si>
  <si>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</si>
  <si>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</si>
  <si>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</si>
  <si>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</si>
  <si>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</si>
  <si>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</si>
  <si>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</si>
  <si>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</si>
  <si>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</si>
  <si>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</si>
  <si>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</si>
  <si>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</si>
  <si>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</si>
  <si>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</si>
  <si>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</si>
  <si>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</si>
  <si>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</si>
  <si>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</si>
  <si>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</si>
  <si>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</si>
  <si>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</si>
  <si>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</si>
  <si>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</si>
  <si>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</si>
  <si>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 (lt. ZB)</t>
  </si>
  <si>
    <t xml:space="preserve">OI 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</si>
  <si>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</si>
  <si>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</si>
  <si>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</si>
  <si>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</si>
  <si>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</si>
  <si>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</si>
  <si>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</si>
  <si>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QES.0002.15</t>
  </si>
  <si>
    <t xml:space="preserve">Pädagogische Akademie Elisabethenstift gGmbH</t>
  </si>
  <si>
    <t xml:space="preserve">seR 1</t>
  </si>
  <si>
    <t xml:space="preserve">HE</t>
  </si>
  <si>
    <t xml:space="preserve">QE.0002.15 Pädagogische Akademie Elisabethenstift gGmbH                                                                                     </t>
  </si>
  <si>
    <t xml:space="preserve">fes:target:t:*:QE.0002.15</t>
  </si>
  <si>
    <t xml:space="preserve">fes:entry:t:*:QE.0002.15</t>
  </si>
  <si>
    <t xml:space="preserve">fes:exit:t:*:QE.0002.15</t>
  </si>
  <si>
    <t xml:space="preserve">fes:c1_1+exit:t:*:QE.0002.15</t>
  </si>
  <si>
    <t xml:space="preserve">QES.0005.15</t>
  </si>
  <si>
    <t xml:space="preserve">KinderWege gGmbH</t>
  </si>
  <si>
    <t xml:space="preserve">SH</t>
  </si>
  <si>
    <t xml:space="preserve">QE.0005.15 KinderWege gGmbH  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</si>
  <si>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fes:target:t:*:QE.0005.15</t>
  </si>
  <si>
    <t xml:space="preserve">fes:entry:t:*:QE.0005.15</t>
  </si>
  <si>
    <t xml:space="preserve">fes:exit:t:*:QE.0005.15</t>
  </si>
  <si>
    <t xml:space="preserve">fes:c1_1+exit:t:*:QE.0005.15</t>
  </si>
  <si>
    <t xml:space="preserve">QES.0006.15</t>
  </si>
  <si>
    <t xml:space="preserve">Arbeiterwohlfahrt Bezirksverband westliches Westfalen e.V.</t>
  </si>
  <si>
    <t xml:space="preserve">NW</t>
  </si>
  <si>
    <t xml:space="preserve">QE.0006.15 AWO Bezirk Westliches Westfalen                                                                                                  </t>
  </si>
  <si>
    <t xml:space="preserve">fes:target:t:*:QE.0006.15</t>
  </si>
  <si>
    <t xml:space="preserve">fes:entry:t:*:QE.0006.15</t>
  </si>
  <si>
    <t xml:space="preserve">fes:exit:t:*:QE.0006.15</t>
  </si>
  <si>
    <t xml:space="preserve">fes:c1_1+exit:t:*:QE.0006.15</t>
  </si>
  <si>
    <t xml:space="preserve">QES.0010.15</t>
  </si>
  <si>
    <t xml:space="preserve">PROCEDO Berlin GmbH</t>
  </si>
  <si>
    <t xml:space="preserve">BE</t>
  </si>
  <si>
    <t xml:space="preserve">QE.0010.15 Procedo-Berlin GmbH 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</si>
  <si>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fes:target:t:*:QE.0010.15</t>
  </si>
  <si>
    <t xml:space="preserve">fes:entry:t:*:QE.0010.15</t>
  </si>
  <si>
    <t xml:space="preserve">fes:exit:t:*:QE.0010.15</t>
  </si>
  <si>
    <t xml:space="preserve">fes:c1_1+exit:t:*:QE.0010.15</t>
  </si>
  <si>
    <t xml:space="preserve">QES.0012.15</t>
  </si>
  <si>
    <t xml:space="preserve">Käptn Browser gGmbH</t>
  </si>
  <si>
    <t xml:space="preserve">QE.0012.15 Käpt'n Browser gGmbH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</si>
  <si>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fes:target:t:*:QE.0012.15</t>
  </si>
  <si>
    <t xml:space="preserve">fes:entry:t:*:QE.0012.15</t>
  </si>
  <si>
    <t xml:space="preserve">fes:exit:t:*:QE.0012.15</t>
  </si>
  <si>
    <t xml:space="preserve">fes:c1_1+exit:t:*:QE.0012.15</t>
  </si>
  <si>
    <t xml:space="preserve">QES.0013.15</t>
  </si>
  <si>
    <t xml:space="preserve">AWO Soziale Dienstleistungen gGmbH</t>
  </si>
  <si>
    <t xml:space="preserve">QE.0013.15 AWO Soziale Dienstleistungen                                                                                                     </t>
  </si>
  <si>
    <t xml:space="preserve">fes:target:t:*:QE.0013.15</t>
  </si>
  <si>
    <t xml:space="preserve">fes:entry:t:*:QE.0013.15</t>
  </si>
  <si>
    <t xml:space="preserve">fes:exit:t:*:QE.0013.15</t>
  </si>
  <si>
    <t xml:space="preserve">fes:c1_1+exit:t:*:QE.0013.15</t>
  </si>
  <si>
    <t xml:space="preserve">QES.0014.15</t>
  </si>
  <si>
    <t xml:space="preserve">Klax Berlin gGmbH</t>
  </si>
  <si>
    <t xml:space="preserve">QE.0014.15 Klax Berlin gGmbH 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</si>
  <si>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fes:target:t:*:QE.0014.15</t>
  </si>
  <si>
    <t xml:space="preserve">fes:entry:t:*:QE.0014.15</t>
  </si>
  <si>
    <t xml:space="preserve">fes:exit:t:*:QE.0014.15</t>
  </si>
  <si>
    <t xml:space="preserve">fes:c1_1+exit:t:*:QE.0014.15</t>
  </si>
  <si>
    <t xml:space="preserve">QES.0015.15</t>
  </si>
  <si>
    <t xml:space="preserve">Euro Akademie Berlin</t>
  </si>
  <si>
    <t xml:space="preserve">QE.0015.15 Euro Akademie Berlin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</si>
  <si>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fes:target:t:*:QE.0015.15</t>
  </si>
  <si>
    <t xml:space="preserve">fes:entry:t:*:QE.0015.15</t>
  </si>
  <si>
    <t xml:space="preserve">fes:exit:t:*:QE.0015.15</t>
  </si>
  <si>
    <t xml:space="preserve">fes:c1_1+exit:t:*:QE.0015.15</t>
  </si>
  <si>
    <t xml:space="preserve">QES.0016.15</t>
  </si>
  <si>
    <t xml:space="preserve">Landeshauptstadt Wiesbaden</t>
  </si>
  <si>
    <t xml:space="preserve">QE.0016.15 MitInitiative e.V. 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</si>
  <si>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fes:target:t:*:QE.0016.15</t>
  </si>
  <si>
    <t xml:space="preserve">fes:entry:t:*:QE.0016.15</t>
  </si>
  <si>
    <t xml:space="preserve">fes:exit:t:*:QE.0016.15</t>
  </si>
  <si>
    <t xml:space="preserve">fes:c1_1+exit:t:*:QE.0016.15</t>
  </si>
  <si>
    <t xml:space="preserve">QES.0022.16</t>
  </si>
  <si>
    <t xml:space="preserve">ASB Lehrerkooperative gGmbH Bildung und Kommunikation</t>
  </si>
  <si>
    <t xml:space="preserve">QE.0022.16 ASB Lehrerkooperative gGmbH                                                                                                      </t>
  </si>
  <si>
    <t xml:space="preserve">fes:target:t:*:QE.0022.16</t>
  </si>
  <si>
    <t xml:space="preserve">fes:entry:t:*:QE.0022.16</t>
  </si>
  <si>
    <t xml:space="preserve">fes:exit:t:*:QE.0022.16</t>
  </si>
  <si>
    <t xml:space="preserve">fes:c1_1+exit:t:*:QE.0022.16</t>
  </si>
  <si>
    <t xml:space="preserve">QES.0023.16</t>
  </si>
  <si>
    <t xml:space="preserve">PARITÄTISCHES Bildungswerk Landesverband Sachsen-Anhalt e.V.</t>
  </si>
  <si>
    <t xml:space="preserve">ÜR 1</t>
  </si>
  <si>
    <t xml:space="preserve">ST</t>
  </si>
  <si>
    <t xml:space="preserve">QE.0023.16 Landesverband Sachsen-Anhalt e.V.                                                                                                </t>
  </si>
  <si>
    <t xml:space="preserve">fes:target:t:*:QE.0023.16</t>
  </si>
  <si>
    <t xml:space="preserve">fes:entry:t:*:QE.0023.16</t>
  </si>
  <si>
    <t xml:space="preserve">fes:exit:t:*:QE.0023.16</t>
  </si>
  <si>
    <t xml:space="preserve">fes:c1_1+exit:t:*:QE.0023.16</t>
  </si>
  <si>
    <t xml:space="preserve">QES.0025.16</t>
  </si>
  <si>
    <t xml:space="preserve">ABW GmbH</t>
  </si>
  <si>
    <t xml:space="preserve">BB</t>
  </si>
  <si>
    <t xml:space="preserve">QE.0025.16 ABW GmbH         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</si>
  <si>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fes:target:t:*:QE.0025.16</t>
  </si>
  <si>
    <t xml:space="preserve">fes:entry:t:*:QE.0025.16</t>
  </si>
  <si>
    <t xml:space="preserve">fes:exit:t:*:QE.0025.16</t>
  </si>
  <si>
    <t xml:space="preserve">fes:c1_1+exit:t:*:QE.0025.16</t>
  </si>
  <si>
    <t xml:space="preserve">QES.0026.16</t>
  </si>
  <si>
    <t xml:space="preserve">Euro-Schulen gemeinn. Gesellschaft</t>
  </si>
  <si>
    <t xml:space="preserve">QE.0015.15 Euro Schulen Berlin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</si>
  <si>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fes:target:t:*:QE.0026.16</t>
  </si>
  <si>
    <t xml:space="preserve">fes:entry:t:*:QE.0026.16</t>
  </si>
  <si>
    <t xml:space="preserve">fes:exit:t:*:QE.0026.16</t>
  </si>
  <si>
    <t xml:space="preserve">fes:c1_1+exit:t:*:QE.0026.16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</si>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</sst>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65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44043</v>
      </c>
      <c r="C5" s="7" t="s">
        <v>8</v>
      </c>
      <c r="D5" s="7"/>
      <c r="E5" s="8" t="n">
        <f aca="false">DATEDIF(B4,IF(B6&lt;B5,B6,B5),"M")+1</f>
        <v>47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0.723076923076923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29" t="s">
        <v>46</v>
      </c>
      <c r="F14" s="32" t="n">
        <v>42522</v>
      </c>
      <c r="G14" s="32" t="n">
        <v>44043</v>
      </c>
      <c r="H14" s="33" t="n">
        <f aca="false">DATEDIF(F14,G14,"M")</f>
        <v>49</v>
      </c>
      <c r="I14" s="33" t="n">
        <f aca="false">DATEDIF(F14,IF($B$6&lt;G14,$B$6,G14),"M")+1</f>
        <v>32</v>
      </c>
      <c r="J14" s="34" t="s">
        <v>47</v>
      </c>
      <c r="K14" s="34" t="s">
        <v>48</v>
      </c>
      <c r="L14" s="35" t="n">
        <f aca="false">IFERROR(K14/J14,0)</f>
        <v>0</v>
      </c>
      <c r="M14" s="35" t="n">
        <f aca="false">IFERROR(K14/(I14/H14*J14),0)</f>
        <v>0</v>
      </c>
      <c r="N14" s="36" t="n">
        <v>0.8</v>
      </c>
      <c r="O14" s="33" t="n">
        <f aca="false">IFERROR((J14*N14),0)</f>
        <v>0</v>
      </c>
      <c r="P14" s="34" t="s">
        <v>49</v>
      </c>
      <c r="Q14" s="34" t="s">
        <v>50</v>
      </c>
      <c r="R14" s="35" t="n">
        <f aca="false">IFERROR(Q14/P14,0)</f>
        <v>0</v>
      </c>
      <c r="S14" s="35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29" t="s">
        <v>54</v>
      </c>
      <c r="F15" s="32" t="n">
        <v>42156</v>
      </c>
      <c r="G15" s="32" t="n">
        <v>44074</v>
      </c>
      <c r="H15" s="33" t="n">
        <f aca="false">DATEDIF(F15,G15,"M")</f>
        <v>62</v>
      </c>
      <c r="I15" s="33" t="n">
        <f aca="false">DATEDIF(F15,IF($B$6&lt;G15,$B$6,G15),"M")+1</f>
        <v>44</v>
      </c>
      <c r="J15" s="34" t="s">
        <v>55</v>
      </c>
      <c r="K15" s="34" t="s">
        <v>56</v>
      </c>
      <c r="L15" s="35" t="n">
        <f aca="false">IFERROR(K15/J15,0)</f>
        <v>0</v>
      </c>
      <c r="M15" s="35" t="n">
        <f aca="false">IFERROR(K15/(I15/H15*J15),0)</f>
        <v>0</v>
      </c>
      <c r="N15" s="36" t="n">
        <v>0.8</v>
      </c>
      <c r="O15" s="33" t="n">
        <f aca="false">IFERROR((J15*N15),0)</f>
        <v>0</v>
      </c>
      <c r="P15" s="34" t="s">
        <v>57</v>
      </c>
      <c r="Q15" s="34" t="s">
        <v>58</v>
      </c>
      <c r="R15" s="35" t="n">
        <f aca="false">IFERROR(Q15/P15,0)</f>
        <v>0</v>
      </c>
      <c r="S15" s="35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44</v>
      </c>
      <c r="D16" s="31" t="s">
        <v>61</v>
      </c>
      <c r="E16" s="29" t="s">
        <v>62</v>
      </c>
      <c r="F16" s="32" t="n">
        <v>42156</v>
      </c>
      <c r="G16" s="32" t="n">
        <v>44043</v>
      </c>
      <c r="H16" s="33" t="n">
        <f aca="false">DATEDIF(F16,G16,"M")</f>
        <v>61</v>
      </c>
      <c r="I16" s="33" t="n">
        <f aca="false">DATEDIF(F16,IF($B$6&lt;G16,$B$6,G16),"M")+1</f>
        <v>44</v>
      </c>
      <c r="J16" s="34" t="s">
        <v>63</v>
      </c>
      <c r="K16" s="34" t="s">
        <v>64</v>
      </c>
      <c r="L16" s="35" t="n">
        <f aca="false">IFERROR(K16/J16,0)</f>
        <v>0</v>
      </c>
      <c r="M16" s="35" t="n">
        <f aca="false">IFERROR(K16/(I16/H16*J16),0)</f>
        <v>0</v>
      </c>
      <c r="N16" s="36" t="n">
        <v>0.8</v>
      </c>
      <c r="O16" s="33" t="n">
        <f aca="false">IFERROR((J16*N16),0)</f>
        <v>0</v>
      </c>
      <c r="P16" s="34" t="s">
        <v>65</v>
      </c>
      <c r="Q16" s="34" t="s">
        <v>66</v>
      </c>
      <c r="R16" s="35" t="n">
        <f aca="false">IFERROR(Q16/P16,0)</f>
        <v>0</v>
      </c>
      <c r="S16" s="35" t="n">
        <f aca="false">IFERROR(Q16/K16,0)</f>
        <v>0</v>
      </c>
    </row>
    <row r="17" customFormat="false" ht="21.95" hidden="false" customHeight="true" outlineLevel="0" collapsed="false">
      <c r="A17" s="29" t="s">
        <v>67</v>
      </c>
      <c r="B17" s="30" t="s">
        <v>68</v>
      </c>
      <c r="C17" s="31" t="s">
        <v>44</v>
      </c>
      <c r="D17" s="31" t="s">
        <v>69</v>
      </c>
      <c r="E17" s="29" t="s">
        <v>70</v>
      </c>
      <c r="F17" s="32" t="n">
        <v>42309</v>
      </c>
      <c r="G17" s="32" t="n">
        <v>44043</v>
      </c>
      <c r="H17" s="33" t="n">
        <f aca="false">DATEDIF(F17,G17,"M")</f>
        <v>56</v>
      </c>
      <c r="I17" s="33" t="n">
        <f aca="false">DATEDIF(F17,IF($B$6&lt;G17,$B$6,G17),"M")+1</f>
        <v>39</v>
      </c>
      <c r="J17" s="34" t="s">
        <v>71</v>
      </c>
      <c r="K17" s="34" t="s">
        <v>72</v>
      </c>
      <c r="L17" s="35" t="n">
        <f aca="false">IFERROR(K17/J17,0)</f>
        <v>0</v>
      </c>
      <c r="M17" s="35" t="n">
        <f aca="false">IFERROR(K17/(I17/H17*J17),0)</f>
        <v>0</v>
      </c>
      <c r="N17" s="36" t="n">
        <v>0.8</v>
      </c>
      <c r="O17" s="33" t="n">
        <f aca="false">IFERROR((J17*N17),0)</f>
        <v>0</v>
      </c>
      <c r="P17" s="34" t="s">
        <v>73</v>
      </c>
      <c r="Q17" s="34" t="s">
        <v>74</v>
      </c>
      <c r="R17" s="35" t="n">
        <f aca="false">IFERROR(Q17/P17,0)</f>
        <v>0</v>
      </c>
      <c r="S17" s="35" t="n">
        <f aca="false">IFERROR(Q17/K17,0)</f>
        <v>0</v>
      </c>
    </row>
    <row r="18" customFormat="false" ht="21.95" hidden="false" customHeight="true" outlineLevel="0" collapsed="false">
      <c r="A18" s="29" t="s">
        <v>75</v>
      </c>
      <c r="B18" s="30" t="s">
        <v>76</v>
      </c>
      <c r="C18" s="31" t="s">
        <v>44</v>
      </c>
      <c r="D18" s="31" t="s">
        <v>69</v>
      </c>
      <c r="E18" s="29" t="s">
        <v>77</v>
      </c>
      <c r="F18" s="32" t="n">
        <v>42156</v>
      </c>
      <c r="G18" s="32" t="n">
        <v>43677</v>
      </c>
      <c r="H18" s="33" t="n">
        <f aca="false">DATEDIF(F18,G18,"M")</f>
        <v>49</v>
      </c>
      <c r="I18" s="33" t="n">
        <f aca="false">DATEDIF(F18,IF($B$6&lt;G18,$B$6,G18),"M")+1</f>
        <v>44</v>
      </c>
      <c r="J18" s="34" t="s">
        <v>78</v>
      </c>
      <c r="K18" s="34" t="s">
        <v>79</v>
      </c>
      <c r="L18" s="35" t="n">
        <f aca="false">IFERROR(K18/J18,0)</f>
        <v>0</v>
      </c>
      <c r="M18" s="35" t="n">
        <f aca="false">IFERROR(K18/(I18/H18*J18),0)</f>
        <v>0</v>
      </c>
      <c r="N18" s="36" t="n">
        <v>0.8</v>
      </c>
      <c r="O18" s="33" t="n">
        <f aca="false">IFERROR((J18*N18),0)</f>
        <v>0</v>
      </c>
      <c r="P18" s="34" t="s">
        <v>80</v>
      </c>
      <c r="Q18" s="34" t="s">
        <v>81</v>
      </c>
      <c r="R18" s="35" t="n">
        <f aca="false">IFERROR(Q18/P18,0)</f>
        <v>0</v>
      </c>
      <c r="S18" s="35" t="n">
        <f aca="false">IFERROR(Q18/K18,0)</f>
        <v>0</v>
      </c>
    </row>
    <row r="19" customFormat="false" ht="21.95" hidden="false" customHeight="true" outlineLevel="0" collapsed="false">
      <c r="A19" s="29" t="s">
        <v>82</v>
      </c>
      <c r="B19" s="30" t="s">
        <v>83</v>
      </c>
      <c r="C19" s="31" t="s">
        <v>44</v>
      </c>
      <c r="D19" s="31" t="s">
        <v>53</v>
      </c>
      <c r="E19" s="29" t="s">
        <v>84</v>
      </c>
      <c r="F19" s="32" t="n">
        <v>42156</v>
      </c>
      <c r="G19" s="32" t="n">
        <v>44074</v>
      </c>
      <c r="H19" s="33" t="n">
        <f aca="false">DATEDIF(F19,G19,"M")</f>
        <v>62</v>
      </c>
      <c r="I19" s="33" t="n">
        <f aca="false">DATEDIF(F19,IF($B$6&lt;G19,$B$6,G19),"M")+1</f>
        <v>44</v>
      </c>
      <c r="J19" s="34" t="s">
        <v>85</v>
      </c>
      <c r="K19" s="34" t="s">
        <v>86</v>
      </c>
      <c r="L19" s="35" t="n">
        <f aca="false">IFERROR(K19/J19,0)</f>
        <v>0</v>
      </c>
      <c r="M19" s="35" t="n">
        <f aca="false">IFERROR(K19/(I19/H19*J19),0)</f>
        <v>0</v>
      </c>
      <c r="N19" s="36" t="n">
        <v>0.8</v>
      </c>
      <c r="O19" s="33" t="n">
        <f aca="false">IFERROR((J19*N19),0)</f>
        <v>0</v>
      </c>
      <c r="P19" s="34" t="s">
        <v>87</v>
      </c>
      <c r="Q19" s="34" t="s">
        <v>88</v>
      </c>
      <c r="R19" s="35" t="n">
        <f aca="false">IFERROR(Q19/P19,0)</f>
        <v>0</v>
      </c>
      <c r="S19" s="35" t="n">
        <f aca="false">IFERROR(Q19/K19,0)</f>
        <v>0</v>
      </c>
    </row>
    <row r="20" customFormat="false" ht="21.95" hidden="false" customHeight="true" outlineLevel="0" collapsed="false">
      <c r="A20" s="29" t="s">
        <v>89</v>
      </c>
      <c r="B20" s="30" t="s">
        <v>90</v>
      </c>
      <c r="C20" s="31" t="s">
        <v>44</v>
      </c>
      <c r="D20" s="31" t="s">
        <v>69</v>
      </c>
      <c r="E20" s="29" t="s">
        <v>91</v>
      </c>
      <c r="F20" s="32" t="n">
        <v>42156</v>
      </c>
      <c r="G20" s="32" t="n">
        <v>43677</v>
      </c>
      <c r="H20" s="33" t="n">
        <f aca="false">DATEDIF(F20,G20,"M")</f>
        <v>49</v>
      </c>
      <c r="I20" s="33" t="n">
        <f aca="false">DATEDIF(F20,IF($B$6&lt;G20,$B$6,G20),"M")+1</f>
        <v>44</v>
      </c>
      <c r="J20" s="34" t="s">
        <v>92</v>
      </c>
      <c r="K20" s="34" t="s">
        <v>93</v>
      </c>
      <c r="L20" s="35" t="n">
        <f aca="false">IFERROR(K20/J20,0)</f>
        <v>0</v>
      </c>
      <c r="M20" s="35" t="n">
        <f aca="false">IFERROR(K20/(I20/H20*J20),0)</f>
        <v>0</v>
      </c>
      <c r="N20" s="36" t="n">
        <v>0.8</v>
      </c>
      <c r="O20" s="33" t="n">
        <f aca="false">IFERROR((J20*N20),0)</f>
        <v>0</v>
      </c>
      <c r="P20" s="34" t="s">
        <v>94</v>
      </c>
      <c r="Q20" s="34" t="s">
        <v>95</v>
      </c>
      <c r="R20" s="35" t="n">
        <f aca="false">IFERROR(Q20/P20,0)</f>
        <v>0</v>
      </c>
      <c r="S20" s="35" t="n">
        <f aca="false">IFERROR(Q20/K20,0)</f>
        <v>0</v>
      </c>
    </row>
    <row r="21" customFormat="false" ht="21.95" hidden="false" customHeight="true" outlineLevel="0" collapsed="false">
      <c r="A21" s="29" t="s">
        <v>96</v>
      </c>
      <c r="B21" s="30" t="s">
        <v>97</v>
      </c>
      <c r="C21" s="31" t="s">
        <v>44</v>
      </c>
      <c r="D21" s="31" t="s">
        <v>69</v>
      </c>
      <c r="E21" s="29" t="s">
        <v>98</v>
      </c>
      <c r="F21" s="32" t="n">
        <v>42156</v>
      </c>
      <c r="G21" s="32" t="n">
        <v>44043</v>
      </c>
      <c r="H21" s="33" t="n">
        <f aca="false">DATEDIF(F21,G21,"M")</f>
        <v>61</v>
      </c>
      <c r="I21" s="33" t="n">
        <f aca="false">DATEDIF(F21,IF($B$6&lt;G21,$B$6,G21),"M")+1</f>
        <v>44</v>
      </c>
      <c r="J21" s="34" t="s">
        <v>99</v>
      </c>
      <c r="K21" s="34" t="s">
        <v>100</v>
      </c>
      <c r="L21" s="35" t="n">
        <f aca="false">IFERROR(K21/J21,0)</f>
        <v>0</v>
      </c>
      <c r="M21" s="35" t="n">
        <f aca="false">IFERROR(K21/(I21/H21*J21),0)</f>
        <v>0</v>
      </c>
      <c r="N21" s="36" t="n">
        <v>0.8</v>
      </c>
      <c r="O21" s="33" t="n">
        <f aca="false">IFERROR((J21*N21),0)</f>
        <v>0</v>
      </c>
      <c r="P21" s="34" t="s">
        <v>101</v>
      </c>
      <c r="Q21" s="34" t="s">
        <v>102</v>
      </c>
      <c r="R21" s="35" t="n">
        <f aca="false">IFERROR(Q21/P21,0)</f>
        <v>0</v>
      </c>
      <c r="S21" s="35" t="n">
        <f aca="false">IFERROR(Q21/K21,0)</f>
        <v>0</v>
      </c>
    </row>
    <row r="22" customFormat="false" ht="21.95" hidden="false" customHeight="true" outlineLevel="0" collapsed="false">
      <c r="A22" s="29" t="s">
        <v>103</v>
      </c>
      <c r="B22" s="30" t="s">
        <v>104</v>
      </c>
      <c r="C22" s="31" t="s">
        <v>44</v>
      </c>
      <c r="D22" s="31" t="s">
        <v>45</v>
      </c>
      <c r="E22" s="29" t="s">
        <v>105</v>
      </c>
      <c r="F22" s="32" t="n">
        <v>42156</v>
      </c>
      <c r="G22" s="32" t="n">
        <v>44043</v>
      </c>
      <c r="H22" s="33" t="n">
        <f aca="false">DATEDIF(F22,G22,"M")</f>
        <v>61</v>
      </c>
      <c r="I22" s="33" t="n">
        <f aca="false">DATEDIF(F22,IF($B$6&lt;G22,$B$6,G22),"M")+1</f>
        <v>44</v>
      </c>
      <c r="J22" s="34" t="s">
        <v>106</v>
      </c>
      <c r="K22" s="34" t="s">
        <v>107</v>
      </c>
      <c r="L22" s="35" t="n">
        <f aca="false">IFERROR(K22/J22,0)</f>
        <v>0</v>
      </c>
      <c r="M22" s="35" t="n">
        <f aca="false">IFERROR(K22/(I22/H22*J22),0)</f>
        <v>0</v>
      </c>
      <c r="N22" s="36" t="n">
        <v>0.8</v>
      </c>
      <c r="O22" s="33" t="n">
        <f aca="false">IFERROR((J22*N22),0)</f>
        <v>0</v>
      </c>
      <c r="P22" s="34" t="s">
        <v>108</v>
      </c>
      <c r="Q22" s="34" t="s">
        <v>109</v>
      </c>
      <c r="R22" s="35" t="n">
        <f aca="false">IFERROR(Q22/P22,0)</f>
        <v>0</v>
      </c>
      <c r="S22" s="35" t="n">
        <f aca="false">IFERROR(Q22/K22,0)</f>
        <v>0</v>
      </c>
    </row>
    <row r="23" customFormat="false" ht="21.95" hidden="false" customHeight="true" outlineLevel="0" collapsed="false">
      <c r="A23" s="29" t="s">
        <v>110</v>
      </c>
      <c r="B23" s="30" t="s">
        <v>111</v>
      </c>
      <c r="C23" s="31" t="s">
        <v>44</v>
      </c>
      <c r="D23" s="31" t="s">
        <v>45</v>
      </c>
      <c r="E23" s="29" t="s">
        <v>112</v>
      </c>
      <c r="F23" s="32" t="n">
        <v>42522</v>
      </c>
      <c r="G23" s="32" t="n">
        <v>44043</v>
      </c>
      <c r="H23" s="33" t="n">
        <f aca="false">DATEDIF(F23,G23,"M")</f>
        <v>49</v>
      </c>
      <c r="I23" s="33" t="n">
        <f aca="false">DATEDIF(F23,IF($B$6&lt;G23,$B$6,G23),"M")+1</f>
        <v>32</v>
      </c>
      <c r="J23" s="34" t="s">
        <v>113</v>
      </c>
      <c r="K23" s="34" t="s">
        <v>114</v>
      </c>
      <c r="L23" s="35" t="n">
        <f aca="false">IFERROR(K23/J23,0)</f>
        <v>0</v>
      </c>
      <c r="M23" s="35" t="n">
        <f aca="false">IFERROR(K23/(I23/H23*J23),0)</f>
        <v>0</v>
      </c>
      <c r="N23" s="36" t="n">
        <v>0.8</v>
      </c>
      <c r="O23" s="33" t="n">
        <f aca="false">IFERROR((J23*N23),0)</f>
        <v>0</v>
      </c>
      <c r="P23" s="34" t="s">
        <v>115</v>
      </c>
      <c r="Q23" s="34" t="s">
        <v>116</v>
      </c>
      <c r="R23" s="35" t="n">
        <f aca="false">IFERROR(Q23/P23,0)</f>
        <v>0</v>
      </c>
      <c r="S23" s="35" t="n">
        <f aca="false">IFERROR(Q23/K23,0)</f>
        <v>0</v>
      </c>
    </row>
    <row r="24" customFormat="false" ht="21.95" hidden="false" customHeight="true" outlineLevel="0" collapsed="false">
      <c r="A24" s="29" t="s">
        <v>117</v>
      </c>
      <c r="B24" s="30" t="s">
        <v>118</v>
      </c>
      <c r="C24" s="31" t="s">
        <v>119</v>
      </c>
      <c r="D24" s="31" t="s">
        <v>120</v>
      </c>
      <c r="E24" s="29" t="s">
        <v>121</v>
      </c>
      <c r="F24" s="32" t="n">
        <v>42522</v>
      </c>
      <c r="G24" s="32" t="n">
        <v>44074</v>
      </c>
      <c r="H24" s="33" t="n">
        <f aca="false">DATEDIF(F24,G24,"M")</f>
        <v>50</v>
      </c>
      <c r="I24" s="33" t="n">
        <f aca="false">DATEDIF(F24,IF($B$6&lt;G24,$B$6,G24),"M")+1</f>
        <v>32</v>
      </c>
      <c r="J24" s="34" t="s">
        <v>122</v>
      </c>
      <c r="K24" s="34" t="s">
        <v>123</v>
      </c>
      <c r="L24" s="35" t="n">
        <f aca="false">IFERROR(K24/J24,0)</f>
        <v>0</v>
      </c>
      <c r="M24" s="35" t="n">
        <f aca="false">IFERROR(K24/(I24/H24*J24),0)</f>
        <v>0</v>
      </c>
      <c r="N24" s="36" t="n">
        <v>0.8</v>
      </c>
      <c r="O24" s="33" t="n">
        <f aca="false">IFERROR((J24*N24),0)</f>
        <v>0</v>
      </c>
      <c r="P24" s="34" t="s">
        <v>124</v>
      </c>
      <c r="Q24" s="34" t="s">
        <v>125</v>
      </c>
      <c r="R24" s="35" t="n">
        <f aca="false">IFERROR(Q24/P24,0)</f>
        <v>0</v>
      </c>
      <c r="S24" s="35" t="n">
        <f aca="false">IFERROR(Q24/K24,0)</f>
        <v>0</v>
      </c>
    </row>
    <row r="25" customFormat="false" ht="21.95" hidden="false" customHeight="true" outlineLevel="0" collapsed="false">
      <c r="A25" s="29" t="s">
        <v>126</v>
      </c>
      <c r="B25" s="30" t="s">
        <v>127</v>
      </c>
      <c r="C25" s="31" t="s">
        <v>119</v>
      </c>
      <c r="D25" s="31" t="s">
        <v>128</v>
      </c>
      <c r="E25" s="29" t="s">
        <v>129</v>
      </c>
      <c r="F25" s="32" t="n">
        <v>42522</v>
      </c>
      <c r="G25" s="32" t="n">
        <v>44043</v>
      </c>
      <c r="H25" s="33" t="n">
        <f aca="false">DATEDIF(F25,G25,"M")</f>
        <v>49</v>
      </c>
      <c r="I25" s="33" t="n">
        <f aca="false">DATEDIF(F25,IF($B$6&lt;G25,$B$6,G25),"M")+1</f>
        <v>32</v>
      </c>
      <c r="J25" s="34" t="s">
        <v>130</v>
      </c>
      <c r="K25" s="34" t="s">
        <v>131</v>
      </c>
      <c r="L25" s="35" t="n">
        <f aca="false">IFERROR(K25/J25,0)</f>
        <v>0</v>
      </c>
      <c r="M25" s="35" t="n">
        <f aca="false">IFERROR(K25/(I25/H25*J25),0)</f>
        <v>0</v>
      </c>
      <c r="N25" s="36" t="n">
        <v>0.8</v>
      </c>
      <c r="O25" s="33" t="n">
        <f aca="false">IFERROR((J25*N25),0)</f>
        <v>0</v>
      </c>
      <c r="P25" s="34" t="s">
        <v>132</v>
      </c>
      <c r="Q25" s="34" t="s">
        <v>133</v>
      </c>
      <c r="R25" s="35" t="n">
        <f aca="false">IFERROR(Q25/P25,0)</f>
        <v>0</v>
      </c>
      <c r="S25" s="35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44</v>
      </c>
      <c r="D26" s="31" t="s">
        <v>69</v>
      </c>
      <c r="E26" s="29" t="s">
        <v>136</v>
      </c>
      <c r="F26" s="32" t="n">
        <v>42583</v>
      </c>
      <c r="G26" s="32" t="n">
        <v>44043</v>
      </c>
      <c r="H26" s="33" t="n">
        <f aca="false">DATEDIF(F26,G26,"M")</f>
        <v>47</v>
      </c>
      <c r="I26" s="33" t="n">
        <f aca="false">DATEDIF(F26,IF($B$6&lt;G26,$B$6,G26),"M")+1</f>
        <v>30</v>
      </c>
      <c r="J26" s="34" t="s">
        <v>137</v>
      </c>
      <c r="K26" s="34" t="s">
        <v>138</v>
      </c>
      <c r="L26" s="35" t="n">
        <f aca="false">IFERROR(K26/J26,0)</f>
        <v>0</v>
      </c>
      <c r="M26" s="35" t="n">
        <f aca="false">IFERROR(K26/(I26/H26*J26),0)</f>
        <v>0</v>
      </c>
      <c r="N26" s="36" t="n">
        <v>0.8</v>
      </c>
      <c r="O26" s="33" t="n">
        <f aca="false">IFERROR((J26*N26),0)</f>
        <v>0</v>
      </c>
      <c r="P26" s="34" t="s">
        <v>139</v>
      </c>
      <c r="Q26" s="34" t="s">
        <v>140</v>
      </c>
      <c r="R26" s="35" t="n">
        <f aca="false">IFERROR(Q26/P26,0)</f>
        <v>0</v>
      </c>
      <c r="S26" s="35" t="n">
        <f aca="false">IFERROR(Q26/K26,0)</f>
        <v>0</v>
      </c>
    </row>
    <row r="27" customFormat="false" ht="13.9" hidden="false" customHeight="true" outlineLevel="0" collapsed="false">
      <c r="J27" s="37" t="n">
        <f aca="false">SUM(J14:J26)</f>
        <v>0</v>
      </c>
      <c r="K27" s="37" t="n">
        <f aca="false">SUM(K14:K26)</f>
        <v>0</v>
      </c>
      <c r="L27" s="38" t="n">
        <f aca="false">AVERAGE(L14:L26)</f>
        <v>0</v>
      </c>
      <c r="M27" s="38" t="n">
        <f aca="false">AVERAGE(M14:M26)</f>
        <v>0</v>
      </c>
      <c r="N27" s="37"/>
      <c r="O27" s="39" t="n">
        <f aca="false">SUM(O14:O26)</f>
        <v>0</v>
      </c>
      <c r="P27" s="39" t="n">
        <f aca="false">SUM(P14:P26)</f>
        <v>0</v>
      </c>
      <c r="Q27" s="39" t="n">
        <f aca="false">SUM(Q14:Q26)</f>
        <v>0</v>
      </c>
      <c r="R27" s="38" t="n">
        <f aca="false">AVERAGE(R14:R26)</f>
        <v>0</v>
      </c>
      <c r="S27" s="38" t="n">
        <f aca="false">AVERAGE(S14:S26)</f>
        <v>0</v>
      </c>
    </row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28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26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26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27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27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2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27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141</v>
      </c>
      <c r="B1" s="1" t="s">
        <v>142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>Frank Koormann</cp:lastModifiedBy>
  <dcterms:modified xsi:type="dcterms:W3CDTF">2019-08-20T17:22:58Z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