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Sicht_Prog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<sst xmlns="http://schemas.openxmlformats.org/spreadsheetml/2006/main" count="210" uniqueCount="98">
  <si>
    <t>Förderprogramm</t>
  </si>
  <si>
    <t>JUGEND STÄRKEN im Quartier</t>
  </si>
  <si>
    <t>Laufzeit</t>
  </si>
  <si>
    <t>Legende</t>
  </si>
  <si>
    <t>Start </t>
  </si>
  <si>
    <t>Laufzeit gesamt</t>
  </si>
  <si>
    <t>0,00% - 64,99%</t>
  </si>
  <si>
    <t>rot</t>
  </si>
  <si>
    <t>Ende</t>
  </si>
  <si>
    <t>Laufzeit aktuell</t>
  </si>
  <si>
    <t>65,00% - 84,99%</t>
  </si>
  <si>
    <t>gelb</t>
  </si>
  <si>
    <t>Aktuelles Datum</t>
  </si>
  <si>
    <t>Anteil</t>
  </si>
  <si>
    <t>85,00% - 149,99%</t>
  </si>
  <si>
    <t>grün</t>
  </si>
  <si>
    <t>&gt; 150,00%</t>
  </si>
  <si>
    <t>weiss</t>
  </si>
  <si>
    <t>(Orientierung an DVO (EU) Nr. 215/2014, Art 6)</t>
  </si>
  <si>
    <t>EINTRITTE - ETAPPENZIEL 2018</t>
  </si>
  <si>
    <t>Eintritte PO04</t>
  </si>
  <si>
    <t>OP Bund</t>
  </si>
  <si>
    <t>Summe aller TN laut Zuwendungsbescheid</t>
  </si>
  <si>
    <t>TN-Eintritte</t>
  </si>
  <si>
    <t>Etappenziel OI</t>
  </si>
  <si>
    <t>Zwischenziel OI</t>
  </si>
  <si>
    <t>IST</t>
  </si>
  <si>
    <t>SOLL</t>
  </si>
  <si>
    <t>m</t>
  </si>
  <si>
    <t>w</t>
  </si>
  <si>
    <t>gesamt</t>
  </si>
  <si>
    <t>Erreichung in %</t>
  </si>
  <si>
    <t>seR </t>
  </si>
  <si>
    <t>fes:po04:m:1+3</t>
  </si>
  <si>
    <t>fes:po04:f:1+3</t>
  </si>
  <si>
    <t>fes:target:t:1+3</t>
  </si>
  <si>
    <t>davon Region Leipzig</t>
  </si>
  <si>
    <t>fes:po04:m:3</t>
  </si>
  <si>
    <t>fes:po04:f:3</t>
  </si>
  <si>
    <t>k.A.</t>
  </si>
  <si>
    <t>fes:target:t:3</t>
  </si>
  <si>
    <t>ÜR</t>
  </si>
  <si>
    <t>fes:po04:m:2+4</t>
  </si>
  <si>
    <t>fes:po04:f:2+4</t>
  </si>
  <si>
    <t>fes:target:t:2+4</t>
  </si>
  <si>
    <t>davon Region Lüneburg</t>
  </si>
  <si>
    <t>fes:po04:m:4</t>
  </si>
  <si>
    <t>fes:po04:f:4</t>
  </si>
  <si>
    <t>k.A. </t>
  </si>
  <si>
    <t>fes:target:t:4</t>
  </si>
  <si>
    <t>TOTAL</t>
  </si>
  <si>
    <t>Eintritte CO15</t>
  </si>
  <si>
    <t>fes:co15:m:1+3</t>
  </si>
  <si>
    <t>fes:co15:f:1+3</t>
  </si>
  <si>
    <t>fes:co15:m:3</t>
  </si>
  <si>
    <t>fes:co15:f:3</t>
  </si>
  <si>
    <t>fes:co15:m:2+4</t>
  </si>
  <si>
    <t>fes:co15:f:2+4</t>
  </si>
  <si>
    <t>fes:co15:m:4</t>
  </si>
  <si>
    <t>fes:co15:f:4</t>
  </si>
  <si>
    <t>Eintritte CO02</t>
  </si>
  <si>
    <t>fes:co02:m:1+3</t>
  </si>
  <si>
    <t>fes:co02:f:1+3</t>
  </si>
  <si>
    <t>fes:co02:m:3</t>
  </si>
  <si>
    <t>fes:co02:f:3</t>
  </si>
  <si>
    <t>fes:co02:m:2+4</t>
  </si>
  <si>
    <t>fes:co02:f:2+4</t>
  </si>
  <si>
    <t>fes:co02:m:4</t>
  </si>
  <si>
    <t>fes:co02:f:4</t>
  </si>
  <si>
    <t>AUSTRITTE - ETAPPENZIEL 2018</t>
  </si>
  <si>
    <t>Austritte gesamt</t>
  </si>
  <si>
    <t>Austritte lt. programmspezifischem Ergebnisindikator (EI)*</t>
  </si>
  <si>
    <t>Erreichungsstand EI</t>
  </si>
  <si>
    <t>TN-Austritte</t>
  </si>
  <si>
    <t>Zielwert EI 2023 lt. OP Bund</t>
  </si>
  <si>
    <t> bez. auf Austritte gesamt</t>
  </si>
  <si>
    <t>bez. auf Eintritte gesamt</t>
  </si>
  <si>
    <t>in %</t>
  </si>
  <si>
    <t>seR</t>
  </si>
  <si>
    <t>fes:exit:m:1+3</t>
  </si>
  <si>
    <t>fes:exit:f:1+3</t>
  </si>
  <si>
    <t>fes:b3_2+exit:m:1+3</t>
  </si>
  <si>
    <t>fes:b3_2+exit:f:1+3</t>
  </si>
  <si>
    <t>fes:exit:m:3</t>
  </si>
  <si>
    <t>fes:exit:f:3</t>
  </si>
  <si>
    <t>fes:b3_2+exit:m:3</t>
  </si>
  <si>
    <t>fes:b3_2+exit:f:3</t>
  </si>
  <si>
    <t>k.A</t>
  </si>
  <si>
    <t>fes:exit:m:2+4</t>
  </si>
  <si>
    <t>fes:exit:f:2+4</t>
  </si>
  <si>
    <t>fes:b3_2+exit:m:2+4</t>
  </si>
  <si>
    <t>fes:b3_2+exit:f:2+4</t>
  </si>
  <si>
    <t>fes:exit:m:4</t>
  </si>
  <si>
    <t>fes:exit:f:4</t>
  </si>
  <si>
    <t>fes:b3_2+exit:m:4</t>
  </si>
  <si>
    <t>fes:b3_2+exit:f:4</t>
  </si>
  <si>
    <t>-</t>
  </si>
  <si>
    <t>* ) = JSQ:   Benachteiligte U27-Jährige mit erhöhtem sozialpädagogischem Unterstützungsbedarf am Übergang Schule-Beruf, die nach ihrer Teilnahme einen Arbeitsplatz haben oder eine schulische/berufliche Bildung absolvieren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</si>
</sst>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"/>
    <numFmt numFmtId="166" formatCode="0\ %"/>
    <numFmt numFmtId="167" formatCode="#,##0"/>
    <numFmt numFmtId="168" formatCode="0.00\ %"/>
    <numFmt numFmtId="169" formatCode="0.0%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color rgb="FFFF000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3D69B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C3D69B"/>
        <bgColor rgb="FFBFBFBF"/>
      </patternFill>
    </fill>
    <fill>
      <patternFill patternType="solid">
        <fgColor rgb="FF93CDDD"/>
        <bgColor rgb="FFBFBFBF"/>
      </patternFill>
    </fill>
    <fill>
      <patternFill patternType="solid">
        <fgColor rgb="FFFFFFFF"/>
        <bgColor rgb="FFFFFFCC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0" fillId="7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9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5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3D69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6553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6" activeCellId="0" sqref="D6"/>
    </sheetView>
  </sheetViews>
  <sheetFormatPr defaultRowHeight="15"/>
  <cols>
    <col collapsed="false" hidden="false" max="1" min="1" style="0" width="23.6224489795918"/>
    <col collapsed="false" hidden="false" max="12" min="2" style="0" width="15.7959183673469"/>
    <col collapsed="false" hidden="false" max="1025" min="13" style="0" width="10.2602040816327"/>
  </cols>
  <sheetData>
    <row r="1" customFormat="false" ht="18.75" hidden="false" customHeight="false" outlineLevel="0" collapsed="false">
      <c r="A1" s="1" t="s">
        <v>0</v>
      </c>
      <c r="B1" s="1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15" hidden="false" customHeight="false" outlineLevel="0" collapsed="false">
      <c r="A2" s="3"/>
    </row>
    <row r="3" customFormat="false" ht="13.8" hidden="false" customHeight="false" outlineLevel="0" collapsed="false">
      <c r="A3" s="4" t="s">
        <v>2</v>
      </c>
      <c r="I3" s="4" t="s">
        <v>3</v>
      </c>
    </row>
    <row r="4" customFormat="false" ht="13.8" hidden="false" customHeight="false" outlineLevel="0" collapsed="false">
      <c r="A4" s="0" t="s">
        <v>4</v>
      </c>
      <c r="B4" s="5" t="n">
        <v>42064</v>
      </c>
      <c r="C4" s="0" t="s">
        <v>5</v>
      </c>
      <c r="D4" s="0" t="n">
        <f aca="false">DATEDIF(B4,DATEVALUE("31.12.2018"),"M")+1</f>
        <v>46</v>
      </c>
      <c r="I4" s="6" t="s">
        <v>6</v>
      </c>
      <c r="J4" s="0" t="s">
        <v>7</v>
      </c>
    </row>
    <row r="5" customFormat="false" ht="13.8" hidden="false" customHeight="false" outlineLevel="0" collapsed="false">
      <c r="A5" s="0" t="s">
        <v>8</v>
      </c>
      <c r="B5" s="7" t="n">
        <v>43465</v>
      </c>
      <c r="C5" s="0" t="s">
        <v>9</v>
      </c>
      <c r="D5" s="0" t="n">
        <f aca="false">DATEDIF(B4,B6,"M")+1</f>
        <v>37</v>
      </c>
      <c r="F5" s="8"/>
      <c r="I5" s="9" t="s">
        <v>10</v>
      </c>
      <c r="J5" s="0" t="s">
        <v>11</v>
      </c>
    </row>
    <row r="6" customFormat="false" ht="13.8" hidden="false" customHeight="false" outlineLevel="0" collapsed="false">
      <c r="A6" s="0" t="s">
        <v>12</v>
      </c>
      <c r="B6" s="10" t="n">
        <v>43182</v>
      </c>
      <c r="C6" s="0" t="s">
        <v>13</v>
      </c>
      <c r="D6" s="11" t="n">
        <f aca="false">D5/D4</f>
        <v>0.804347826086956</v>
      </c>
      <c r="I6" s="12" t="s">
        <v>14</v>
      </c>
      <c r="J6" s="0" t="s">
        <v>15</v>
      </c>
    </row>
    <row r="7" customFormat="false" ht="13.8" hidden="false" customHeight="false" outlineLevel="0" collapsed="false">
      <c r="I7" s="8" t="s">
        <v>16</v>
      </c>
      <c r="J7" s="3" t="s">
        <v>17</v>
      </c>
    </row>
    <row r="8" customFormat="false" ht="13.8" hidden="false" customHeight="false" outlineLevel="0" collapsed="false">
      <c r="I8" s="8" t="s">
        <v>18</v>
      </c>
    </row>
    <row r="9" customFormat="false" ht="13.8" hidden="false" customHeight="false" outlineLevel="0" collapsed="false"/>
    <row r="10" customFormat="false" ht="15.75" hidden="false" customHeight="false" outlineLevel="0" collapsed="false">
      <c r="B10" s="13" t="s">
        <v>19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customFormat="false" ht="15.75" hidden="false" customHeight="false" outlineLevel="0" collapsed="false">
      <c r="B11" s="14" t="s">
        <v>20</v>
      </c>
      <c r="C11" s="14"/>
      <c r="D11" s="14"/>
      <c r="E11" s="14" t="s">
        <v>21</v>
      </c>
      <c r="F11" s="14"/>
      <c r="G11" s="14"/>
      <c r="H11" s="14"/>
      <c r="I11" s="14" t="s">
        <v>22</v>
      </c>
      <c r="J11" s="14"/>
      <c r="K11" s="14"/>
      <c r="L11" s="14"/>
    </row>
    <row r="12" customFormat="false" ht="15" hidden="false" customHeight="false" outlineLevel="0" collapsed="false">
      <c r="B12" s="15" t="s">
        <v>23</v>
      </c>
      <c r="C12" s="15"/>
      <c r="D12" s="15"/>
      <c r="E12" s="16" t="s">
        <v>24</v>
      </c>
      <c r="F12" s="17" t="s">
        <v>24</v>
      </c>
      <c r="G12" s="18" t="s">
        <v>25</v>
      </c>
      <c r="H12" s="19" t="s">
        <v>25</v>
      </c>
      <c r="I12" s="16" t="s">
        <v>24</v>
      </c>
      <c r="J12" s="17" t="s">
        <v>24</v>
      </c>
      <c r="K12" s="18" t="s">
        <v>25</v>
      </c>
      <c r="L12" s="19" t="s">
        <v>25</v>
      </c>
    </row>
    <row r="13" customFormat="false" ht="15.75" hidden="false" customHeight="false" outlineLevel="0" collapsed="false">
      <c r="B13" s="20" t="s">
        <v>26</v>
      </c>
      <c r="C13" s="20"/>
      <c r="D13" s="20"/>
      <c r="E13" s="21" t="s">
        <v>27</v>
      </c>
      <c r="F13" s="22" t="s">
        <v>26</v>
      </c>
      <c r="G13" s="23" t="s">
        <v>27</v>
      </c>
      <c r="H13" s="24" t="s">
        <v>26</v>
      </c>
      <c r="I13" s="21" t="s">
        <v>27</v>
      </c>
      <c r="J13" s="22" t="s">
        <v>26</v>
      </c>
      <c r="K13" s="23" t="s">
        <v>27</v>
      </c>
      <c r="L13" s="24" t="s">
        <v>26</v>
      </c>
    </row>
    <row r="14" customFormat="false" ht="15" hidden="false" customHeight="false" outlineLevel="0" collapsed="false">
      <c r="B14" s="25" t="s">
        <v>28</v>
      </c>
      <c r="C14" s="26" t="s">
        <v>29</v>
      </c>
      <c r="D14" s="27" t="s">
        <v>30</v>
      </c>
      <c r="E14" s="28" t="s">
        <v>30</v>
      </c>
      <c r="F14" s="29" t="s">
        <v>31</v>
      </c>
      <c r="G14" s="26" t="s">
        <v>30</v>
      </c>
      <c r="H14" s="30" t="s">
        <v>31</v>
      </c>
      <c r="I14" s="28" t="s">
        <v>30</v>
      </c>
      <c r="J14" s="29" t="s">
        <v>31</v>
      </c>
      <c r="K14" s="26" t="s">
        <v>30</v>
      </c>
      <c r="L14" s="30" t="s">
        <v>31</v>
      </c>
    </row>
    <row r="15" customFormat="false" ht="13.8" hidden="false" customHeight="false" outlineLevel="0" collapsed="false">
      <c r="A15" s="3" t="s">
        <v>32</v>
      </c>
      <c r="B15" s="31" t="s">
        <v>33</v>
      </c>
      <c r="C15" s="32" t="s">
        <v>34</v>
      </c>
      <c r="D15" s="33" t="e">
        <f aca="false">B15+C15</f>
        <v>#VALUE!</v>
      </c>
      <c r="E15" s="34" t="n">
        <v>44476</v>
      </c>
      <c r="F15" s="35" t="e">
        <f aca="false">D15/E15</f>
        <v>#VALUE!</v>
      </c>
      <c r="G15" s="32" t="n">
        <f aca="false">$D$6*E15</f>
        <v>35774.1739130435</v>
      </c>
      <c r="H15" s="36" t="e">
        <f aca="false">D15/G15</f>
        <v>#VALUE!</v>
      </c>
      <c r="I15" s="37" t="s">
        <v>35</v>
      </c>
      <c r="J15" s="38" t="n">
        <f aca="false">IFERROR(D15/I15,0)</f>
        <v>0</v>
      </c>
      <c r="K15" s="39" t="e">
        <f aca="false">$D$6*I15</f>
        <v>#VALUE!</v>
      </c>
      <c r="L15" s="36" t="n">
        <f aca="false">IFERROR(D15/K15,0)</f>
        <v>0</v>
      </c>
    </row>
    <row r="16" customFormat="false" ht="13.8" hidden="false" customHeight="false" outlineLevel="0" collapsed="false">
      <c r="A16" s="3" t="s">
        <v>36</v>
      </c>
      <c r="B16" s="31" t="s">
        <v>37</v>
      </c>
      <c r="C16" s="32" t="s">
        <v>38</v>
      </c>
      <c r="D16" s="33" t="e">
        <f aca="false">B16+C16</f>
        <v>#VALUE!</v>
      </c>
      <c r="E16" s="34" t="s">
        <v>39</v>
      </c>
      <c r="F16" s="35" t="s">
        <v>39</v>
      </c>
      <c r="G16" s="32" t="s">
        <v>39</v>
      </c>
      <c r="H16" s="40" t="s">
        <v>39</v>
      </c>
      <c r="I16" s="37" t="s">
        <v>40</v>
      </c>
      <c r="J16" s="38" t="n">
        <f aca="false">IFERROR(D16/I16,0)</f>
        <v>0</v>
      </c>
      <c r="K16" s="39" t="e">
        <f aca="false">$D$6*I16</f>
        <v>#VALUE!</v>
      </c>
      <c r="L16" s="36" t="n">
        <f aca="false">IFERROR(D16/K16,0)</f>
        <v>0</v>
      </c>
    </row>
    <row r="17" customFormat="false" ht="13.8" hidden="false" customHeight="false" outlineLevel="0" collapsed="false">
      <c r="A17" s="3" t="s">
        <v>41</v>
      </c>
      <c r="B17" s="31" t="s">
        <v>42</v>
      </c>
      <c r="C17" s="32" t="s">
        <v>43</v>
      </c>
      <c r="D17" s="33" t="e">
        <f aca="false">B17+C17</f>
        <v>#VALUE!</v>
      </c>
      <c r="E17" s="34" t="n">
        <v>10831</v>
      </c>
      <c r="F17" s="35" t="e">
        <f aca="false">D17/E17</f>
        <v>#VALUE!</v>
      </c>
      <c r="G17" s="32" t="n">
        <f aca="false">$D$6*E17</f>
        <v>8711.89130434783</v>
      </c>
      <c r="H17" s="36" t="e">
        <f aca="false">D17/G17</f>
        <v>#VALUE!</v>
      </c>
      <c r="I17" s="37" t="s">
        <v>44</v>
      </c>
      <c r="J17" s="38" t="n">
        <f aca="false">IFERROR(D17/I17,0)</f>
        <v>0</v>
      </c>
      <c r="K17" s="39" t="e">
        <f aca="false">$D$6*I17</f>
        <v>#VALUE!</v>
      </c>
      <c r="L17" s="36" t="n">
        <f aca="false">IFERROR(D17/K17,0)</f>
        <v>0</v>
      </c>
    </row>
    <row r="18" customFormat="false" ht="13.8" hidden="false" customHeight="false" outlineLevel="0" collapsed="false">
      <c r="A18" s="3" t="s">
        <v>45</v>
      </c>
      <c r="B18" s="31" t="s">
        <v>46</v>
      </c>
      <c r="C18" s="32" t="s">
        <v>47</v>
      </c>
      <c r="D18" s="33" t="e">
        <f aca="false">B18+C18</f>
        <v>#VALUE!</v>
      </c>
      <c r="E18" s="34" t="s">
        <v>48</v>
      </c>
      <c r="F18" s="35" t="s">
        <v>39</v>
      </c>
      <c r="G18" s="32" t="s">
        <v>39</v>
      </c>
      <c r="H18" s="40" t="s">
        <v>39</v>
      </c>
      <c r="I18" s="37" t="s">
        <v>49</v>
      </c>
      <c r="J18" s="38" t="n">
        <f aca="false">IFERROR(D18/I18,0)</f>
        <v>0</v>
      </c>
      <c r="K18" s="39" t="e">
        <f aca="false">$D$6*I18</f>
        <v>#VALUE!</v>
      </c>
      <c r="L18" s="36" t="n">
        <f aca="false">IFERROR(D18/K18,0)</f>
        <v>0</v>
      </c>
    </row>
    <row r="19" customFormat="false" ht="13.8" hidden="false" customHeight="false" outlineLevel="0" collapsed="false">
      <c r="A19" s="4" t="s">
        <v>50</v>
      </c>
      <c r="B19" s="41" t="e">
        <f aca="false">B15+B17</f>
        <v>#VALUE!</v>
      </c>
      <c r="C19" s="42" t="e">
        <f aca="false">C15+C17</f>
        <v>#VALUE!</v>
      </c>
      <c r="D19" s="42" t="e">
        <f aca="false">D15+D17</f>
        <v>#VALUE!</v>
      </c>
      <c r="E19" s="43" t="n">
        <f aca="false">E15+E17</f>
        <v>55307</v>
      </c>
      <c r="F19" s="44" t="e">
        <f aca="false">D19/E19</f>
        <v>#VALUE!</v>
      </c>
      <c r="G19" s="42" t="n">
        <f aca="false">G15+G17</f>
        <v>44486.0652173913</v>
      </c>
      <c r="H19" s="45" t="e">
        <f aca="false">D19/G19</f>
        <v>#VALUE!</v>
      </c>
      <c r="I19" s="46" t="e">
        <f aca="false">I15+I17</f>
        <v>#VALUE!</v>
      </c>
      <c r="J19" s="47" t="n">
        <f aca="false">IFERROR(D19/I19,0)</f>
        <v>0</v>
      </c>
      <c r="K19" s="48" t="e">
        <f aca="false">K15+K17</f>
        <v>#VALUE!</v>
      </c>
      <c r="L19" s="45" t="n">
        <f aca="false">IFERROR(D19/K19,0)</f>
        <v>0</v>
      </c>
    </row>
    <row r="20" customFormat="false" ht="15.75" hidden="false" customHeight="false" outlineLevel="0" collapsed="false">
      <c r="A20" s="3"/>
    </row>
    <row r="21" customFormat="false" ht="13.8" hidden="false" customHeight="false" outlineLevel="0" collapsed="false">
      <c r="B21" s="13" t="s">
        <v>19</v>
      </c>
      <c r="C21" s="13"/>
      <c r="D21" s="13"/>
      <c r="E21" s="13"/>
      <c r="F21" s="13"/>
      <c r="G21" s="13"/>
      <c r="H21" s="13"/>
    </row>
    <row r="22" customFormat="false" ht="13.8" hidden="false" customHeight="false" outlineLevel="0" collapsed="false">
      <c r="B22" s="14" t="s">
        <v>51</v>
      </c>
      <c r="C22" s="14"/>
      <c r="D22" s="14"/>
      <c r="E22" s="14" t="s">
        <v>21</v>
      </c>
      <c r="F22" s="14"/>
      <c r="G22" s="14"/>
      <c r="H22" s="14"/>
    </row>
    <row r="23" customFormat="false" ht="13.8" hidden="false" customHeight="false" outlineLevel="0" collapsed="false">
      <c r="B23" s="15" t="s">
        <v>23</v>
      </c>
      <c r="C23" s="15"/>
      <c r="D23" s="15"/>
      <c r="E23" s="16" t="s">
        <v>24</v>
      </c>
      <c r="F23" s="17" t="s">
        <v>24</v>
      </c>
      <c r="G23" s="18" t="s">
        <v>25</v>
      </c>
      <c r="H23" s="19" t="s">
        <v>25</v>
      </c>
    </row>
    <row r="24" customFormat="false" ht="13.8" hidden="false" customHeight="false" outlineLevel="0" collapsed="false">
      <c r="B24" s="20" t="s">
        <v>26</v>
      </c>
      <c r="C24" s="20"/>
      <c r="D24" s="20"/>
      <c r="E24" s="21" t="s">
        <v>27</v>
      </c>
      <c r="F24" s="22" t="s">
        <v>26</v>
      </c>
      <c r="G24" s="23" t="s">
        <v>27</v>
      </c>
      <c r="H24" s="24" t="s">
        <v>26</v>
      </c>
    </row>
    <row r="25" customFormat="false" ht="13.8" hidden="false" customHeight="false" outlineLevel="0" collapsed="false">
      <c r="B25" s="25" t="s">
        <v>28</v>
      </c>
      <c r="C25" s="26" t="s">
        <v>29</v>
      </c>
      <c r="D25" s="27" t="s">
        <v>30</v>
      </c>
      <c r="E25" s="28" t="s">
        <v>30</v>
      </c>
      <c r="F25" s="29" t="s">
        <v>31</v>
      </c>
      <c r="G25" s="26" t="s">
        <v>30</v>
      </c>
      <c r="H25" s="30" t="s">
        <v>31</v>
      </c>
    </row>
    <row r="26" customFormat="false" ht="13.8" hidden="false" customHeight="false" outlineLevel="0" collapsed="false">
      <c r="A26" s="3" t="s">
        <v>32</v>
      </c>
      <c r="B26" s="31" t="s">
        <v>52</v>
      </c>
      <c r="C26" s="32" t="s">
        <v>53</v>
      </c>
      <c r="D26" s="33" t="e">
        <f aca="false">B26+C26</f>
        <v>#VALUE!</v>
      </c>
      <c r="E26" s="34" t="n">
        <v>22238</v>
      </c>
      <c r="F26" s="35" t="e">
        <f aca="false">D26/E26</f>
        <v>#VALUE!</v>
      </c>
      <c r="G26" s="32" t="n">
        <f aca="false">$D$6*E26</f>
        <v>17887.0869565217</v>
      </c>
      <c r="H26" s="36" t="e">
        <f aca="false">D26/G26</f>
        <v>#VALUE!</v>
      </c>
    </row>
    <row r="27" customFormat="false" ht="13.8" hidden="false" customHeight="false" outlineLevel="0" collapsed="false">
      <c r="A27" s="3" t="s">
        <v>36</v>
      </c>
      <c r="B27" s="31" t="s">
        <v>54</v>
      </c>
      <c r="C27" s="32" t="s">
        <v>55</v>
      </c>
      <c r="D27" s="33" t="e">
        <f aca="false">B27+C27</f>
        <v>#VALUE!</v>
      </c>
      <c r="E27" s="34" t="s">
        <v>39</v>
      </c>
      <c r="F27" s="35" t="s">
        <v>39</v>
      </c>
      <c r="G27" s="32" t="s">
        <v>39</v>
      </c>
      <c r="H27" s="40" t="s">
        <v>39</v>
      </c>
    </row>
    <row r="28" customFormat="false" ht="13.8" hidden="false" customHeight="false" outlineLevel="0" collapsed="false">
      <c r="A28" s="3" t="s">
        <v>41</v>
      </c>
      <c r="B28" s="31" t="s">
        <v>56</v>
      </c>
      <c r="C28" s="32" t="s">
        <v>57</v>
      </c>
      <c r="D28" s="33" t="e">
        <f aca="false">B28+C28</f>
        <v>#VALUE!</v>
      </c>
      <c r="E28" s="34" t="n">
        <v>1083</v>
      </c>
      <c r="F28" s="35" t="e">
        <f aca="false">D28/E28</f>
        <v>#VALUE!</v>
      </c>
      <c r="G28" s="32" t="n">
        <f aca="false">$D$6*E28</f>
        <v>871.108695652174</v>
      </c>
      <c r="H28" s="36" t="e">
        <f aca="false">D28/G28</f>
        <v>#VALUE!</v>
      </c>
    </row>
    <row r="29" customFormat="false" ht="13.8" hidden="false" customHeight="false" outlineLevel="0" collapsed="false">
      <c r="A29" s="3" t="s">
        <v>45</v>
      </c>
      <c r="B29" s="31" t="s">
        <v>58</v>
      </c>
      <c r="C29" s="32" t="s">
        <v>59</v>
      </c>
      <c r="D29" s="33" t="e">
        <f aca="false">B29+C29</f>
        <v>#VALUE!</v>
      </c>
      <c r="E29" s="34" t="s">
        <v>48</v>
      </c>
      <c r="F29" s="35" t="s">
        <v>39</v>
      </c>
      <c r="G29" s="32" t="s">
        <v>39</v>
      </c>
      <c r="H29" s="40" t="s">
        <v>39</v>
      </c>
    </row>
    <row r="30" customFormat="false" ht="16.45" hidden="false" customHeight="false" outlineLevel="0" collapsed="false">
      <c r="A30" s="4" t="s">
        <v>50</v>
      </c>
      <c r="B30" s="41" t="e">
        <f aca="false">B26+B28</f>
        <v>#VALUE!</v>
      </c>
      <c r="C30" s="42" t="e">
        <f aca="false">C26+C28</f>
        <v>#VALUE!</v>
      </c>
      <c r="D30" s="42" t="e">
        <f aca="false">D26+D28</f>
        <v>#VALUE!</v>
      </c>
      <c r="E30" s="43" t="n">
        <f aca="false">E26+E28</f>
        <v>23321</v>
      </c>
      <c r="F30" s="44" t="e">
        <f aca="false">D30/E30</f>
        <v>#VALUE!</v>
      </c>
      <c r="G30" s="42" t="n">
        <f aca="false">G26+G28</f>
        <v>18758.1956521739</v>
      </c>
      <c r="H30" s="45" t="e">
        <f aca="false">D30/G30</f>
        <v>#VALUE!</v>
      </c>
    </row>
    <row r="31" customFormat="false" ht="13.8" hidden="false" customHeight="false" outlineLevel="0" collapsed="false">
      <c r="A31" s="3"/>
    </row>
    <row r="32" customFormat="false" ht="13.8" hidden="false" customHeight="false" outlineLevel="0" collapsed="false">
      <c r="B32" s="13" t="s">
        <v>19</v>
      </c>
      <c r="C32" s="13"/>
      <c r="D32" s="13"/>
      <c r="E32" s="13"/>
      <c r="F32" s="13"/>
      <c r="G32" s="13"/>
      <c r="H32" s="13"/>
    </row>
    <row r="33" customFormat="false" ht="13.8" hidden="false" customHeight="false" outlineLevel="0" collapsed="false">
      <c r="B33" s="14" t="s">
        <v>60</v>
      </c>
      <c r="C33" s="14"/>
      <c r="D33" s="14"/>
      <c r="E33" s="14" t="s">
        <v>21</v>
      </c>
      <c r="F33" s="14"/>
      <c r="G33" s="14"/>
      <c r="H33" s="14"/>
    </row>
    <row r="34" customFormat="false" ht="13.8" hidden="false" customHeight="false" outlineLevel="0" collapsed="false">
      <c r="B34" s="15" t="s">
        <v>23</v>
      </c>
      <c r="C34" s="15"/>
      <c r="D34" s="15"/>
      <c r="E34" s="16" t="s">
        <v>24</v>
      </c>
      <c r="F34" s="17" t="s">
        <v>24</v>
      </c>
      <c r="G34" s="18" t="s">
        <v>25</v>
      </c>
      <c r="H34" s="19" t="s">
        <v>25</v>
      </c>
    </row>
    <row r="35" customFormat="false" ht="13.8" hidden="false" customHeight="false" outlineLevel="0" collapsed="false">
      <c r="B35" s="20" t="s">
        <v>26</v>
      </c>
      <c r="C35" s="20"/>
      <c r="D35" s="20"/>
      <c r="E35" s="21" t="s">
        <v>27</v>
      </c>
      <c r="F35" s="22" t="s">
        <v>26</v>
      </c>
      <c r="G35" s="23" t="s">
        <v>27</v>
      </c>
      <c r="H35" s="24" t="s">
        <v>26</v>
      </c>
    </row>
    <row r="36" customFormat="false" ht="13.8" hidden="false" customHeight="false" outlineLevel="0" collapsed="false">
      <c r="B36" s="25" t="s">
        <v>28</v>
      </c>
      <c r="C36" s="26" t="s">
        <v>29</v>
      </c>
      <c r="D36" s="27" t="s">
        <v>30</v>
      </c>
      <c r="E36" s="28" t="s">
        <v>30</v>
      </c>
      <c r="F36" s="29" t="s">
        <v>31</v>
      </c>
      <c r="G36" s="26" t="s">
        <v>30</v>
      </c>
      <c r="H36" s="30" t="s">
        <v>31</v>
      </c>
    </row>
    <row r="37" customFormat="false" ht="13.8" hidden="false" customHeight="false" outlineLevel="0" collapsed="false">
      <c r="A37" s="3" t="s">
        <v>32</v>
      </c>
      <c r="B37" s="31" t="s">
        <v>61</v>
      </c>
      <c r="C37" s="32" t="s">
        <v>62</v>
      </c>
      <c r="D37" s="33" t="e">
        <f aca="false">B37+C37</f>
        <v>#VALUE!</v>
      </c>
      <c r="E37" s="34" t="n">
        <v>5337</v>
      </c>
      <c r="F37" s="35" t="e">
        <f aca="false">D37/E37</f>
        <v>#VALUE!</v>
      </c>
      <c r="G37" s="32" t="n">
        <f aca="false">$D$6*E37</f>
        <v>4292.80434782609</v>
      </c>
      <c r="H37" s="36" t="e">
        <f aca="false">D37/G37</f>
        <v>#VALUE!</v>
      </c>
    </row>
    <row r="38" customFormat="false" ht="13.8" hidden="false" customHeight="false" outlineLevel="0" collapsed="false">
      <c r="A38" s="3" t="s">
        <v>36</v>
      </c>
      <c r="B38" s="31" t="s">
        <v>63</v>
      </c>
      <c r="C38" s="32" t="s">
        <v>64</v>
      </c>
      <c r="D38" s="33" t="e">
        <f aca="false">B38+C38</f>
        <v>#VALUE!</v>
      </c>
      <c r="E38" s="34" t="s">
        <v>39</v>
      </c>
      <c r="F38" s="35" t="s">
        <v>39</v>
      </c>
      <c r="G38" s="32" t="s">
        <v>39</v>
      </c>
      <c r="H38" s="40" t="s">
        <v>39</v>
      </c>
    </row>
    <row r="39" customFormat="false" ht="13.8" hidden="false" customHeight="false" outlineLevel="0" collapsed="false">
      <c r="A39" s="3" t="s">
        <v>41</v>
      </c>
      <c r="B39" s="31" t="s">
        <v>65</v>
      </c>
      <c r="C39" s="32" t="s">
        <v>66</v>
      </c>
      <c r="D39" s="33" t="e">
        <f aca="false">B39+C39</f>
        <v>#VALUE!</v>
      </c>
      <c r="E39" s="34" t="n">
        <v>1950</v>
      </c>
      <c r="F39" s="35" t="e">
        <f aca="false">D39/E39</f>
        <v>#VALUE!</v>
      </c>
      <c r="G39" s="32" t="n">
        <f aca="false">$D$6*E39</f>
        <v>1568.47826086957</v>
      </c>
      <c r="H39" s="36" t="e">
        <f aca="false">D39/G39</f>
        <v>#VALUE!</v>
      </c>
    </row>
    <row r="40" customFormat="false" ht="13.8" hidden="false" customHeight="false" outlineLevel="0" collapsed="false">
      <c r="A40" s="3" t="s">
        <v>45</v>
      </c>
      <c r="B40" s="31" t="s">
        <v>67</v>
      </c>
      <c r="C40" s="32" t="s">
        <v>68</v>
      </c>
      <c r="D40" s="33" t="e">
        <f aca="false">B40+C40</f>
        <v>#VALUE!</v>
      </c>
      <c r="E40" s="34" t="s">
        <v>48</v>
      </c>
      <c r="F40" s="35" t="s">
        <v>39</v>
      </c>
      <c r="G40" s="32" t="s">
        <v>39</v>
      </c>
      <c r="H40" s="40" t="s">
        <v>39</v>
      </c>
    </row>
    <row r="41" customFormat="false" ht="16.45" hidden="false" customHeight="false" outlineLevel="0" collapsed="false">
      <c r="A41" s="4" t="s">
        <v>50</v>
      </c>
      <c r="B41" s="41" t="e">
        <f aca="false">B37+B39</f>
        <v>#VALUE!</v>
      </c>
      <c r="C41" s="42" t="e">
        <f aca="false">C37+C39</f>
        <v>#VALUE!</v>
      </c>
      <c r="D41" s="42" t="e">
        <f aca="false">D37+D39</f>
        <v>#VALUE!</v>
      </c>
      <c r="E41" s="43" t="n">
        <f aca="false">E37+E39</f>
        <v>7287</v>
      </c>
      <c r="F41" s="44" t="e">
        <f aca="false">D41/E41</f>
        <v>#VALUE!</v>
      </c>
      <c r="G41" s="42" t="n">
        <f aca="false">G37+G39</f>
        <v>5861.28260869565</v>
      </c>
      <c r="H41" s="45" t="e">
        <f aca="false">D41/G41</f>
        <v>#VALUE!</v>
      </c>
    </row>
    <row r="42" customFormat="false" ht="13.8" hidden="false" customHeight="false" outlineLevel="0" collapsed="false">
      <c r="A42" s="3"/>
    </row>
    <row r="43" customFormat="false" ht="15.75" hidden="false" customHeight="false" outlineLevel="0" collapsed="false">
      <c r="A43" s="3"/>
      <c r="B43" s="13" t="s">
        <v>69</v>
      </c>
      <c r="C43" s="13"/>
      <c r="D43" s="13"/>
      <c r="E43" s="13"/>
      <c r="F43" s="13"/>
      <c r="G43" s="13"/>
      <c r="H43" s="13"/>
      <c r="I43" s="13"/>
      <c r="J43" s="13"/>
      <c r="K43" s="13"/>
      <c r="L43" s="49"/>
    </row>
    <row r="44" customFormat="false" ht="29.25" hidden="false" customHeight="true" outlineLevel="0" collapsed="false">
      <c r="A44" s="3"/>
      <c r="B44" s="14" t="s">
        <v>70</v>
      </c>
      <c r="C44" s="14"/>
      <c r="D44" s="14"/>
      <c r="E44" s="50" t="s">
        <v>71</v>
      </c>
      <c r="F44" s="50"/>
      <c r="G44" s="50"/>
      <c r="H44" s="51" t="s">
        <v>72</v>
      </c>
      <c r="I44" s="51"/>
      <c r="J44" s="51"/>
      <c r="K44" s="51"/>
      <c r="L44" s="52"/>
    </row>
    <row r="45" customFormat="false" ht="24" hidden="false" customHeight="true" outlineLevel="0" collapsed="false">
      <c r="A45" s="3"/>
      <c r="B45" s="15" t="s">
        <v>73</v>
      </c>
      <c r="C45" s="15"/>
      <c r="D45" s="15"/>
      <c r="E45" s="15" t="s">
        <v>73</v>
      </c>
      <c r="F45" s="15"/>
      <c r="G45" s="15"/>
      <c r="H45" s="53" t="s">
        <v>74</v>
      </c>
      <c r="I45" s="53"/>
      <c r="J45" s="54" t="s">
        <v>75</v>
      </c>
      <c r="K45" s="55" t="s">
        <v>76</v>
      </c>
    </row>
    <row r="46" customFormat="false" ht="13.8" hidden="false" customHeight="false" outlineLevel="0" collapsed="false">
      <c r="A46" s="3"/>
      <c r="B46" s="20" t="s">
        <v>26</v>
      </c>
      <c r="C46" s="20"/>
      <c r="D46" s="20"/>
      <c r="E46" s="20" t="s">
        <v>26</v>
      </c>
      <c r="F46" s="20"/>
      <c r="G46" s="20"/>
      <c r="H46" s="56" t="s">
        <v>27</v>
      </c>
      <c r="I46" s="56"/>
      <c r="J46" s="57" t="s">
        <v>26</v>
      </c>
      <c r="K46" s="58" t="s">
        <v>26</v>
      </c>
    </row>
    <row r="47" customFormat="false" ht="13.8" hidden="false" customHeight="false" outlineLevel="0" collapsed="false">
      <c r="A47" s="3"/>
      <c r="B47" s="25" t="s">
        <v>28</v>
      </c>
      <c r="C47" s="26" t="s">
        <v>29</v>
      </c>
      <c r="D47" s="27" t="s">
        <v>30</v>
      </c>
      <c r="E47" s="59" t="s">
        <v>28</v>
      </c>
      <c r="F47" s="26" t="s">
        <v>29</v>
      </c>
      <c r="G47" s="60" t="s">
        <v>30</v>
      </c>
      <c r="H47" s="61" t="s">
        <v>30</v>
      </c>
      <c r="I47" s="61" t="s">
        <v>77</v>
      </c>
      <c r="J47" s="62" t="s">
        <v>31</v>
      </c>
      <c r="K47" s="27" t="s">
        <v>31</v>
      </c>
    </row>
    <row r="48" customFormat="false" ht="13.8" hidden="false" customHeight="false" outlineLevel="0" collapsed="false">
      <c r="A48" s="3" t="s">
        <v>78</v>
      </c>
      <c r="B48" s="31" t="s">
        <v>79</v>
      </c>
      <c r="C48" s="32" t="s">
        <v>80</v>
      </c>
      <c r="D48" s="33" t="e">
        <f aca="false">B48+C48</f>
        <v>#VALUE!</v>
      </c>
      <c r="E48" s="63" t="s">
        <v>81</v>
      </c>
      <c r="F48" s="32" t="s">
        <v>82</v>
      </c>
      <c r="G48" s="64" t="e">
        <f aca="false">E48+F48</f>
        <v>#VALUE!</v>
      </c>
      <c r="H48" s="65" t="n">
        <f aca="false">I48*E15</f>
        <v>24461.8</v>
      </c>
      <c r="I48" s="66" t="n">
        <v>0.55</v>
      </c>
      <c r="J48" s="67" t="n">
        <f aca="false">IFERROR(G48/D48,0)</f>
        <v>0</v>
      </c>
      <c r="K48" s="68" t="n">
        <f aca="false">IFERROR(G48/D15,0)</f>
        <v>0</v>
      </c>
    </row>
    <row r="49" customFormat="false" ht="13.8" hidden="false" customHeight="false" outlineLevel="0" collapsed="false">
      <c r="A49" s="3" t="s">
        <v>36</v>
      </c>
      <c r="B49" s="31" t="s">
        <v>83</v>
      </c>
      <c r="C49" s="32" t="s">
        <v>84</v>
      </c>
      <c r="D49" s="33" t="e">
        <f aca="false">B49+C49</f>
        <v>#VALUE!</v>
      </c>
      <c r="E49" s="63" t="s">
        <v>85</v>
      </c>
      <c r="F49" s="32" t="s">
        <v>86</v>
      </c>
      <c r="G49" s="64" t="e">
        <f aca="false">E49+F49</f>
        <v>#VALUE!</v>
      </c>
      <c r="H49" s="65" t="s">
        <v>39</v>
      </c>
      <c r="I49" s="66" t="s">
        <v>87</v>
      </c>
      <c r="J49" s="67" t="n">
        <f aca="false">IFERROR(G49/D49,0)</f>
        <v>0</v>
      </c>
      <c r="K49" s="68" t="n">
        <f aca="false">IFERROR(G49/D16,0)</f>
        <v>0</v>
      </c>
    </row>
    <row r="50" customFormat="false" ht="13.8" hidden="false" customHeight="false" outlineLevel="0" collapsed="false">
      <c r="A50" s="3" t="s">
        <v>41</v>
      </c>
      <c r="B50" s="31" t="s">
        <v>88</v>
      </c>
      <c r="C50" s="32" t="s">
        <v>89</v>
      </c>
      <c r="D50" s="33" t="e">
        <f aca="false">B50+C50</f>
        <v>#VALUE!</v>
      </c>
      <c r="E50" s="63" t="s">
        <v>90</v>
      </c>
      <c r="F50" s="32" t="s">
        <v>91</v>
      </c>
      <c r="G50" s="64" t="e">
        <f aca="false">E50+F50</f>
        <v>#VALUE!</v>
      </c>
      <c r="H50" s="65" t="n">
        <f aca="false">I50*E17</f>
        <v>5415.5</v>
      </c>
      <c r="I50" s="66" t="n">
        <v>0.5</v>
      </c>
      <c r="J50" s="67" t="n">
        <f aca="false">IFERROR(G50/D50,0)</f>
        <v>0</v>
      </c>
      <c r="K50" s="68" t="n">
        <f aca="false">IFERROR(G50/D17,0)</f>
        <v>0</v>
      </c>
    </row>
    <row r="51" customFormat="false" ht="13.8" hidden="false" customHeight="false" outlineLevel="0" collapsed="false">
      <c r="A51" s="3" t="s">
        <v>45</v>
      </c>
      <c r="B51" s="31" t="s">
        <v>92</v>
      </c>
      <c r="C51" s="32" t="s">
        <v>93</v>
      </c>
      <c r="D51" s="33" t="e">
        <f aca="false">B51+C51</f>
        <v>#VALUE!</v>
      </c>
      <c r="E51" s="63" t="s">
        <v>94</v>
      </c>
      <c r="F51" s="32" t="s">
        <v>95</v>
      </c>
      <c r="G51" s="64" t="e">
        <f aca="false">E51+F51</f>
        <v>#VALUE!</v>
      </c>
      <c r="H51" s="65" t="s">
        <v>39</v>
      </c>
      <c r="I51" s="66" t="s">
        <v>87</v>
      </c>
      <c r="J51" s="67" t="n">
        <f aca="false">IFERROR(G51/D51,0)</f>
        <v>0</v>
      </c>
      <c r="K51" s="68" t="n">
        <f aca="false">IFERROR(G51/D18,0)</f>
        <v>0</v>
      </c>
    </row>
    <row r="52" customFormat="false" ht="13.8" hidden="false" customHeight="false" outlineLevel="0" collapsed="false">
      <c r="A52" s="4" t="s">
        <v>50</v>
      </c>
      <c r="B52" s="41" t="e">
        <f aca="false">B48+B50</f>
        <v>#VALUE!</v>
      </c>
      <c r="C52" s="42" t="e">
        <f aca="false">C48+C50</f>
        <v>#VALUE!</v>
      </c>
      <c r="D52" s="69" t="e">
        <f aca="false">D48+D50</f>
        <v>#VALUE!</v>
      </c>
      <c r="E52" s="70" t="e">
        <f aca="false">E48+E50</f>
        <v>#VALUE!</v>
      </c>
      <c r="F52" s="42" t="e">
        <f aca="false">F48+F50</f>
        <v>#VALUE!</v>
      </c>
      <c r="G52" s="71" t="e">
        <f aca="false">G48+G50</f>
        <v>#VALUE!</v>
      </c>
      <c r="H52" s="72" t="n">
        <f aca="false">H48+H50</f>
        <v>29877.3</v>
      </c>
      <c r="I52" s="73" t="s">
        <v>96</v>
      </c>
      <c r="J52" s="74" t="n">
        <f aca="false">IFERROR(G52/D52,0)</f>
        <v>0</v>
      </c>
      <c r="K52" s="75" t="n">
        <f aca="false">IFERROR(G52/D19,0)</f>
        <v>0</v>
      </c>
    </row>
    <row r="56" customFormat="false" ht="15" hidden="false" customHeight="false" outlineLevel="0" collapsed="false">
      <c r="A56" s="0" t="s">
        <v>97</v>
      </c>
    </row>
    <row r="57" customFormat="false" ht="13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6">
    <mergeCell ref="B10:L10"/>
    <mergeCell ref="B11:D11"/>
    <mergeCell ref="E11:H11"/>
    <mergeCell ref="I11:L11"/>
    <mergeCell ref="B12:D12"/>
    <mergeCell ref="B13:D13"/>
    <mergeCell ref="B21:H21"/>
    <mergeCell ref="B22:D22"/>
    <mergeCell ref="E22:H22"/>
    <mergeCell ref="B23:D23"/>
    <mergeCell ref="B24:D24"/>
    <mergeCell ref="B32:H32"/>
    <mergeCell ref="B33:D33"/>
    <mergeCell ref="E33:H33"/>
    <mergeCell ref="B34:D34"/>
    <mergeCell ref="B35:D35"/>
    <mergeCell ref="B43:K43"/>
    <mergeCell ref="B44:D44"/>
    <mergeCell ref="E44:G44"/>
    <mergeCell ref="H44:K44"/>
    <mergeCell ref="B45:D45"/>
    <mergeCell ref="E45:G45"/>
    <mergeCell ref="H45:I45"/>
    <mergeCell ref="B46:D46"/>
    <mergeCell ref="E46:G46"/>
    <mergeCell ref="H46:I46"/>
  </mergeCells>
  <conditionalFormatting sqref="L15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L19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H15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H17">
    <cfRule type="cellIs" priority="11" operator="between" aboveAverage="0" equalAverage="0" bottom="0" percent="0" rank="0" text="" dxfId="9">
      <formula>0.85</formula>
      <formula>1.5</formula>
    </cfRule>
    <cfRule type="cellIs" priority="12" operator="between" aboveAverage="0" equalAverage="0" bottom="0" percent="0" rank="0" text="" dxfId="10">
      <formula>0.65</formula>
      <formula>0.85</formula>
    </cfRule>
    <cfRule type="cellIs" priority="13" operator="between" aboveAverage="0" equalAverage="0" bottom="0" percent="0" rank="0" text="" dxfId="11">
      <formula>0</formula>
      <formula>0.65</formula>
    </cfRule>
  </conditionalFormatting>
  <conditionalFormatting sqref="H19">
    <cfRule type="cellIs" priority="14" operator="between" aboveAverage="0" equalAverage="0" bottom="0" percent="0" rank="0" text="" dxfId="12">
      <formula>0.85</formula>
      <formula>1.5</formula>
    </cfRule>
    <cfRule type="cellIs" priority="15" operator="between" aboveAverage="0" equalAverage="0" bottom="0" percent="0" rank="0" text="" dxfId="13">
      <formula>0.65</formula>
      <formula>0.85</formula>
    </cfRule>
    <cfRule type="cellIs" priority="16" operator="between" aboveAverage="0" equalAverage="0" bottom="0" percent="0" rank="0" text="" dxfId="14">
      <formula>0</formula>
      <formula>0.65</formula>
    </cfRule>
  </conditionalFormatting>
  <conditionalFormatting sqref="L16">
    <cfRule type="cellIs" priority="17" operator="between" aboveAverage="0" equalAverage="0" bottom="0" percent="0" rank="0" text="" dxfId="0">
      <formula>0.85</formula>
      <formula>1.5</formula>
    </cfRule>
    <cfRule type="cellIs" priority="18" operator="between" aboveAverage="0" equalAverage="0" bottom="0" percent="0" rank="0" text="" dxfId="1">
      <formula>0.65</formula>
      <formula>0.85</formula>
    </cfRule>
    <cfRule type="cellIs" priority="19" operator="between" aboveAverage="0" equalAverage="0" bottom="0" percent="0" rank="0" text="" dxfId="2">
      <formula>0</formula>
      <formula>0.65</formula>
    </cfRule>
  </conditionalFormatting>
  <conditionalFormatting sqref="L17">
    <cfRule type="cellIs" priority="20" operator="between" aboveAverage="0" equalAverage="0" bottom="0" percent="0" rank="0" text="" dxfId="0">
      <formula>0.85</formula>
      <formula>1.5</formula>
    </cfRule>
    <cfRule type="cellIs" priority="21" operator="between" aboveAverage="0" equalAverage="0" bottom="0" percent="0" rank="0" text="" dxfId="1">
      <formula>0.65</formula>
      <formula>0.85</formula>
    </cfRule>
    <cfRule type="cellIs" priority="22" operator="between" aboveAverage="0" equalAverage="0" bottom="0" percent="0" rank="0" text="" dxfId="2">
      <formula>0</formula>
      <formula>0.65</formula>
    </cfRule>
  </conditionalFormatting>
  <conditionalFormatting sqref="L18">
    <cfRule type="cellIs" priority="23" operator="between" aboveAverage="0" equalAverage="0" bottom="0" percent="0" rank="0" text="" dxfId="0">
      <formula>0.85</formula>
      <formula>1.5</formula>
    </cfRule>
    <cfRule type="cellIs" priority="24" operator="between" aboveAverage="0" equalAverage="0" bottom="0" percent="0" rank="0" text="" dxfId="1">
      <formula>0.65</formula>
      <formula>0.85</formula>
    </cfRule>
    <cfRule type="cellIs" priority="25" operator="between" aboveAverage="0" equalAverage="0" bottom="0" percent="0" rank="0" text="" dxfId="2">
      <formula>0</formula>
      <formula>0.65</formula>
    </cfRule>
  </conditionalFormatting>
  <conditionalFormatting sqref="H37">
    <cfRule type="cellIs" priority="26" operator="between" aboveAverage="0" equalAverage="0" bottom="0" percent="0" rank="0" text="" dxfId="6">
      <formula>0.85</formula>
      <formula>1.5</formula>
    </cfRule>
    <cfRule type="cellIs" priority="27" operator="between" aboveAverage="0" equalAverage="0" bottom="0" percent="0" rank="0" text="" dxfId="7">
      <formula>0.65</formula>
      <formula>0.85</formula>
    </cfRule>
    <cfRule type="cellIs" priority="28" operator="between" aboveAverage="0" equalAverage="0" bottom="0" percent="0" rank="0" text="" dxfId="8">
      <formula>0</formula>
      <formula>0.65</formula>
    </cfRule>
  </conditionalFormatting>
  <conditionalFormatting sqref="H39">
    <cfRule type="cellIs" priority="29" operator="between" aboveAverage="0" equalAverage="0" bottom="0" percent="0" rank="0" text="" dxfId="9">
      <formula>0.85</formula>
      <formula>1.5</formula>
    </cfRule>
    <cfRule type="cellIs" priority="30" operator="between" aboveAverage="0" equalAverage="0" bottom="0" percent="0" rank="0" text="" dxfId="10">
      <formula>0.65</formula>
      <formula>0.85</formula>
    </cfRule>
    <cfRule type="cellIs" priority="31" operator="between" aboveAverage="0" equalAverage="0" bottom="0" percent="0" rank="0" text="" dxfId="11">
      <formula>0</formula>
      <formula>0.65</formula>
    </cfRule>
  </conditionalFormatting>
  <conditionalFormatting sqref="H41">
    <cfRule type="cellIs" priority="32" operator="between" aboveAverage="0" equalAverage="0" bottom="0" percent="0" rank="0" text="" dxfId="12">
      <formula>0.85</formula>
      <formula>1.5</formula>
    </cfRule>
    <cfRule type="cellIs" priority="33" operator="between" aboveAverage="0" equalAverage="0" bottom="0" percent="0" rank="0" text="" dxfId="13">
      <formula>0.65</formula>
      <formula>0.85</formula>
    </cfRule>
    <cfRule type="cellIs" priority="34" operator="between" aboveAverage="0" equalAverage="0" bottom="0" percent="0" rank="0" text="" dxfId="14">
      <formula>0</formula>
      <formula>0.65</formula>
    </cfRule>
  </conditionalFormatting>
  <conditionalFormatting sqref="H26">
    <cfRule type="cellIs" priority="35" operator="between" aboveAverage="0" equalAverage="0" bottom="0" percent="0" rank="0" text="" dxfId="6">
      <formula>0.85</formula>
      <formula>1.5</formula>
    </cfRule>
    <cfRule type="cellIs" priority="36" operator="between" aboveAverage="0" equalAverage="0" bottom="0" percent="0" rank="0" text="" dxfId="7">
      <formula>0.65</formula>
      <formula>0.85</formula>
    </cfRule>
    <cfRule type="cellIs" priority="37" operator="between" aboveAverage="0" equalAverage="0" bottom="0" percent="0" rank="0" text="" dxfId="8">
      <formula>0</formula>
      <formula>0.65</formula>
    </cfRule>
  </conditionalFormatting>
  <conditionalFormatting sqref="H28">
    <cfRule type="cellIs" priority="38" operator="between" aboveAverage="0" equalAverage="0" bottom="0" percent="0" rank="0" text="" dxfId="9">
      <formula>0.85</formula>
      <formula>1.5</formula>
    </cfRule>
    <cfRule type="cellIs" priority="39" operator="between" aboveAverage="0" equalAverage="0" bottom="0" percent="0" rank="0" text="" dxfId="10">
      <formula>0.65</formula>
      <formula>0.85</formula>
    </cfRule>
    <cfRule type="cellIs" priority="40" operator="between" aboveAverage="0" equalAverage="0" bottom="0" percent="0" rank="0" text="" dxfId="11">
      <formula>0</formula>
      <formula>0.65</formula>
    </cfRule>
  </conditionalFormatting>
  <conditionalFormatting sqref="H30">
    <cfRule type="cellIs" priority="41" operator="between" aboveAverage="0" equalAverage="0" bottom="0" percent="0" rank="0" text="" dxfId="12">
      <formula>0.85</formula>
      <formula>1.5</formula>
    </cfRule>
    <cfRule type="cellIs" priority="42" operator="between" aboveAverage="0" equalAverage="0" bottom="0" percent="0" rank="0" text="" dxfId="13">
      <formula>0.65</formula>
      <formula>0.85</formula>
    </cfRule>
    <cfRule type="cellIs" priority="43" operator="between" aboveAverage="0" equalAverage="0" bottom="0" percent="0" rank="0" text="" dxfId="14">
      <formula>0</formula>
      <formula>0.65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222</TotalTime>
  <Application>LibreOffice/5.0.6.2$Linux_X86_64 LibreOffice_project/00$Build-2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2018-03-12T10:43:49Z</dcterms:created>
  <dc:creator>user</dc:creator>
  <dc:language>de-DE</dc:language>
  <dcterms:modified xsi:type="dcterms:W3CDTF">2018-04-11T11:00:26Z</dcterms:modified>
  <cp:revision>21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