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05" windowWidth="25440" windowHeight="13260"/>
  </bookViews>
  <sheets>
    <sheet name="Überblick" sheetId="3" r:id="rId1"/>
    <sheet name="ESF-Ausw" sheetId="1" r:id="rId2"/>
    <sheet name="EC-Ausw" sheetId="4" r:id="rId3"/>
    <sheet name="EC-Sprache" sheetId="5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F149" i="5" l="1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85" i="4"/>
  <c r="F184" i="4"/>
  <c r="F183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F93" i="1"/>
  <c r="F92" i="1"/>
  <c r="F91" i="1"/>
  <c r="E90" i="1"/>
  <c r="E88" i="1"/>
  <c r="E89" i="1" s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3" i="3"/>
  <c r="B12" i="3"/>
  <c r="B10" i="3"/>
  <c r="B9" i="3"/>
  <c r="B8" i="3"/>
  <c r="A7" i="3"/>
  <c r="B6" i="3"/>
  <c r="B22" i="3" l="1"/>
  <c r="A287" i="3"/>
  <c r="A286" i="3"/>
  <c r="A277" i="3"/>
  <c r="A272" i="3"/>
  <c r="A200" i="3" l="1"/>
  <c r="A215" i="3"/>
  <c r="A221" i="3"/>
  <c r="A222" i="3"/>
  <c r="A223" i="3"/>
  <c r="A224" i="3"/>
  <c r="A225" i="3"/>
  <c r="A226" i="3"/>
  <c r="A273" i="3"/>
  <c r="A274" i="3"/>
  <c r="A275" i="3"/>
  <c r="A278" i="3"/>
  <c r="A279" i="3"/>
  <c r="A280" i="3"/>
  <c r="A281" i="3"/>
  <c r="A282" i="3"/>
  <c r="A283" i="3"/>
  <c r="A284" i="3"/>
  <c r="A288" i="3"/>
  <c r="A289" i="3"/>
  <c r="A207" i="3"/>
  <c r="A208" i="3"/>
  <c r="A209" i="3"/>
  <c r="A210" i="3"/>
  <c r="A211" i="3"/>
  <c r="A212" i="3"/>
  <c r="A213" i="3"/>
  <c r="A216" i="3"/>
  <c r="A217" i="3"/>
  <c r="A218" i="3"/>
  <c r="A219" i="3"/>
  <c r="A186" i="3"/>
  <c r="A193" i="3"/>
  <c r="A171" i="3"/>
  <c r="A169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7" i="3"/>
  <c r="A188" i="3"/>
  <c r="A189" i="3"/>
  <c r="A190" i="3"/>
  <c r="A191" i="3"/>
  <c r="A194" i="3"/>
  <c r="A195" i="3"/>
  <c r="A196" i="3"/>
  <c r="A197" i="3"/>
  <c r="A198" i="3"/>
  <c r="A201" i="3"/>
  <c r="A202" i="3"/>
  <c r="A203" i="3"/>
  <c r="A204" i="3"/>
  <c r="A205" i="3"/>
  <c r="A206" i="3"/>
  <c r="A157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8" i="3"/>
  <c r="A159" i="3"/>
  <c r="A160" i="3"/>
  <c r="A161" i="3"/>
  <c r="A162" i="3"/>
  <c r="A163" i="3"/>
  <c r="A164" i="3"/>
  <c r="A165" i="3"/>
  <c r="A166" i="3"/>
  <c r="A167" i="3"/>
  <c r="A168" i="3"/>
  <c r="A141" i="3"/>
  <c r="A142" i="3"/>
  <c r="B143" i="3"/>
  <c r="B169" i="3"/>
  <c r="A133" i="3"/>
  <c r="A126" i="3"/>
  <c r="A118" i="3"/>
  <c r="A105" i="3"/>
  <c r="A87" i="3"/>
  <c r="A135" i="3"/>
  <c r="A136" i="3"/>
  <c r="A137" i="3"/>
  <c r="A138" i="3"/>
  <c r="A139" i="3"/>
  <c r="A113" i="3"/>
  <c r="A114" i="3"/>
  <c r="A115" i="3"/>
  <c r="A116" i="3"/>
  <c r="A119" i="3"/>
  <c r="A120" i="3"/>
  <c r="A121" i="3"/>
  <c r="A122" i="3"/>
  <c r="A123" i="3"/>
  <c r="A124" i="3"/>
  <c r="A127" i="3"/>
  <c r="A128" i="3"/>
  <c r="A129" i="3"/>
  <c r="A130" i="3"/>
  <c r="A131" i="3"/>
  <c r="A134" i="3"/>
  <c r="A102" i="3"/>
  <c r="A103" i="3"/>
  <c r="A106" i="3"/>
  <c r="A107" i="3"/>
  <c r="A108" i="3"/>
  <c r="A109" i="3"/>
  <c r="A110" i="3"/>
  <c r="A111" i="3"/>
  <c r="A112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88" i="3"/>
  <c r="A86" i="3"/>
  <c r="G100" i="4" l="1"/>
  <c r="B158" i="3"/>
  <c r="B289" i="3" l="1"/>
  <c r="B288" i="3"/>
  <c r="B287" i="3"/>
  <c r="B284" i="3"/>
  <c r="B283" i="3"/>
  <c r="B282" i="3"/>
  <c r="B281" i="3"/>
  <c r="B280" i="3"/>
  <c r="B279" i="3"/>
  <c r="B278" i="3"/>
  <c r="B275" i="3"/>
  <c r="B274" i="3"/>
  <c r="B273" i="3"/>
  <c r="B226" i="3"/>
  <c r="B225" i="3"/>
  <c r="B224" i="3"/>
  <c r="B223" i="3"/>
  <c r="B222" i="3"/>
  <c r="B219" i="3"/>
  <c r="B218" i="3"/>
  <c r="B217" i="3"/>
  <c r="B216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198" i="3"/>
  <c r="B197" i="3"/>
  <c r="B196" i="3"/>
  <c r="B195" i="3"/>
  <c r="B194" i="3"/>
  <c r="B191" i="3"/>
  <c r="B190" i="3"/>
  <c r="B189" i="3"/>
  <c r="B188" i="3"/>
  <c r="B187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68" i="3"/>
  <c r="B167" i="3"/>
  <c r="B166" i="3"/>
  <c r="B165" i="3"/>
  <c r="B164" i="3"/>
  <c r="B163" i="3"/>
  <c r="B162" i="3"/>
  <c r="B161" i="3"/>
  <c r="B160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2" i="3"/>
  <c r="B139" i="3"/>
  <c r="B138" i="3"/>
  <c r="B137" i="3"/>
  <c r="B136" i="3"/>
  <c r="B135" i="3"/>
  <c r="B134" i="3"/>
  <c r="B131" i="3"/>
  <c r="B130" i="3"/>
  <c r="B129" i="3"/>
  <c r="B128" i="3"/>
  <c r="B127" i="3"/>
  <c r="B124" i="3"/>
  <c r="B123" i="3"/>
  <c r="B122" i="3"/>
  <c r="B121" i="3"/>
  <c r="B120" i="3"/>
  <c r="B119" i="3"/>
  <c r="B116" i="3"/>
  <c r="B115" i="3"/>
  <c r="B114" i="3"/>
  <c r="B113" i="3"/>
  <c r="B112" i="3"/>
  <c r="B111" i="3"/>
  <c r="B110" i="3"/>
  <c r="B109" i="3"/>
  <c r="B108" i="3"/>
  <c r="B107" i="3"/>
  <c r="B106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C287" i="3" l="1"/>
  <c r="C274" i="3"/>
  <c r="C280" i="3"/>
  <c r="C284" i="3"/>
  <c r="C278" i="3"/>
  <c r="C282" i="3"/>
  <c r="C288" i="3"/>
  <c r="C273" i="3"/>
  <c r="C279" i="3"/>
  <c r="C283" i="3"/>
  <c r="C289" i="3"/>
  <c r="C275" i="3"/>
  <c r="C281" i="3"/>
  <c r="C202" i="3"/>
  <c r="C206" i="3"/>
  <c r="C210" i="3"/>
  <c r="C216" i="3"/>
  <c r="C203" i="3"/>
  <c r="C207" i="3"/>
  <c r="C211" i="3"/>
  <c r="C217" i="3"/>
  <c r="C204" i="3"/>
  <c r="C208" i="3"/>
  <c r="C212" i="3"/>
  <c r="C218" i="3"/>
  <c r="C201" i="3"/>
  <c r="C205" i="3"/>
  <c r="C209" i="3"/>
  <c r="C213" i="3"/>
  <c r="C219" i="3"/>
  <c r="B159" i="3"/>
  <c r="C159" i="3" s="1"/>
  <c r="G64" i="4"/>
  <c r="C224" i="3"/>
  <c r="C226" i="3"/>
  <c r="C223" i="3"/>
  <c r="C222" i="3"/>
  <c r="C225" i="3"/>
  <c r="C173" i="3"/>
  <c r="C181" i="3"/>
  <c r="C191" i="3"/>
  <c r="C177" i="3"/>
  <c r="C187" i="3"/>
  <c r="C197" i="3"/>
  <c r="C188" i="3"/>
  <c r="C169" i="3"/>
  <c r="C190" i="3"/>
  <c r="C172" i="3"/>
  <c r="C196" i="3"/>
  <c r="C176" i="3"/>
  <c r="C182" i="3"/>
  <c r="C183" i="3"/>
  <c r="C189" i="3"/>
  <c r="C174" i="3"/>
  <c r="C175" i="3"/>
  <c r="C179" i="3"/>
  <c r="C198" i="3"/>
  <c r="C178" i="3"/>
  <c r="C180" i="3"/>
  <c r="C184" i="3"/>
  <c r="C194" i="3"/>
  <c r="C195" i="3"/>
  <c r="C146" i="3"/>
  <c r="C154" i="3"/>
  <c r="C164" i="3"/>
  <c r="C150" i="3"/>
  <c r="C160" i="3"/>
  <c r="C168" i="3"/>
  <c r="C165" i="3"/>
  <c r="C155" i="3"/>
  <c r="C158" i="3"/>
  <c r="C167" i="3"/>
  <c r="C149" i="3"/>
  <c r="C147" i="3"/>
  <c r="C161" i="3"/>
  <c r="C145" i="3"/>
  <c r="C152" i="3"/>
  <c r="C151" i="3"/>
  <c r="C143" i="3"/>
  <c r="C153" i="3"/>
  <c r="C162" i="3"/>
  <c r="C144" i="3"/>
  <c r="C166" i="3"/>
  <c r="C148" i="3"/>
  <c r="C163" i="3"/>
  <c r="C142" i="3"/>
  <c r="G50" i="4"/>
  <c r="C104" i="3"/>
  <c r="C108" i="3"/>
  <c r="C138" i="3"/>
  <c r="C88" i="3"/>
  <c r="C92" i="3"/>
  <c r="C96" i="3"/>
  <c r="C87" i="3"/>
  <c r="C105" i="3"/>
  <c r="C101" i="3"/>
  <c r="C93" i="3"/>
  <c r="C109" i="3"/>
  <c r="C130" i="3"/>
  <c r="C120" i="3"/>
  <c r="C135" i="3"/>
  <c r="C90" i="3"/>
  <c r="C102" i="3"/>
  <c r="C123" i="3"/>
  <c r="C113" i="3"/>
  <c r="C99" i="3"/>
  <c r="C91" i="3"/>
  <c r="C107" i="3"/>
  <c r="C128" i="3"/>
  <c r="C116" i="3"/>
  <c r="C100" i="3"/>
  <c r="C112" i="3"/>
  <c r="C131" i="3"/>
  <c r="C121" i="3"/>
  <c r="C97" i="3"/>
  <c r="C89" i="3"/>
  <c r="C103" i="3"/>
  <c r="C124" i="3"/>
  <c r="C114" i="3"/>
  <c r="C139" i="3"/>
  <c r="C98" i="3"/>
  <c r="C110" i="3"/>
  <c r="C129" i="3"/>
  <c r="C119" i="3"/>
  <c r="C95" i="3"/>
  <c r="C111" i="3"/>
  <c r="C134" i="3"/>
  <c r="C122" i="3"/>
  <c r="C137" i="3"/>
  <c r="C94" i="3"/>
  <c r="C106" i="3"/>
  <c r="C127" i="3"/>
  <c r="C115" i="3"/>
  <c r="C136" i="3"/>
  <c r="A44" i="3"/>
  <c r="A28" i="3"/>
  <c r="G118" i="4" l="1"/>
  <c r="G119" i="4"/>
  <c r="G120" i="4"/>
  <c r="G121" i="4"/>
  <c r="G113" i="4"/>
  <c r="G114" i="4"/>
  <c r="G115" i="4"/>
  <c r="G116" i="4"/>
  <c r="G117" i="4"/>
  <c r="G96" i="4"/>
  <c r="G97" i="4"/>
  <c r="G98" i="4"/>
  <c r="G99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91" i="4"/>
  <c r="G92" i="4"/>
  <c r="G93" i="4"/>
  <c r="G94" i="4"/>
  <c r="G66" i="4"/>
  <c r="G67" i="4"/>
  <c r="G68" i="4"/>
  <c r="G69" i="4"/>
  <c r="G70" i="4"/>
  <c r="G71" i="4"/>
  <c r="G72" i="4"/>
  <c r="G73" i="4"/>
  <c r="G74" i="4"/>
  <c r="G78" i="4"/>
  <c r="G79" i="4"/>
  <c r="G80" i="4"/>
  <c r="G81" i="4"/>
  <c r="G82" i="4"/>
  <c r="G83" i="4"/>
  <c r="G84" i="4"/>
  <c r="G85" i="4"/>
  <c r="G86" i="4"/>
  <c r="G87" i="4"/>
  <c r="G88" i="4"/>
  <c r="G89" i="4"/>
  <c r="G152" i="4" l="1"/>
  <c r="G140" i="4"/>
  <c r="G128" i="4"/>
  <c r="G122" i="4"/>
  <c r="G146" i="4"/>
  <c r="G134" i="4"/>
  <c r="G95" i="4"/>
  <c r="G90" i="4"/>
  <c r="G77" i="4"/>
  <c r="G52" i="4"/>
  <c r="G53" i="4"/>
  <c r="G54" i="4"/>
  <c r="G55" i="4"/>
  <c r="G56" i="4"/>
  <c r="G57" i="4"/>
  <c r="G58" i="4"/>
  <c r="G59" i="4"/>
  <c r="G60" i="4"/>
  <c r="G61" i="4"/>
  <c r="G62" i="4"/>
  <c r="G63" i="4"/>
  <c r="G43" i="4"/>
  <c r="G44" i="4"/>
  <c r="G45" i="4"/>
  <c r="G46" i="4"/>
  <c r="G47" i="4"/>
  <c r="G126" i="4" l="1"/>
  <c r="G150" i="4"/>
  <c r="G131" i="4"/>
  <c r="G147" i="4"/>
  <c r="G132" i="4"/>
  <c r="G156" i="4"/>
  <c r="G137" i="4"/>
  <c r="G153" i="4"/>
  <c r="G125" i="4"/>
  <c r="G157" i="4"/>
  <c r="G148" i="4"/>
  <c r="G130" i="4"/>
  <c r="G154" i="4"/>
  <c r="G135" i="4"/>
  <c r="G151" i="4"/>
  <c r="G136" i="4"/>
  <c r="G141" i="4"/>
  <c r="G133" i="4"/>
  <c r="G138" i="4"/>
  <c r="G123" i="4"/>
  <c r="G139" i="4"/>
  <c r="G155" i="4"/>
  <c r="G144" i="4"/>
  <c r="G129" i="4"/>
  <c r="G145" i="4"/>
  <c r="G142" i="4"/>
  <c r="G127" i="4"/>
  <c r="G143" i="4"/>
  <c r="G124" i="4"/>
  <c r="G149" i="4"/>
  <c r="G20" i="4"/>
  <c r="G38" i="4"/>
  <c r="G39" i="4"/>
  <c r="G40" i="4"/>
  <c r="G41" i="4"/>
  <c r="G33" i="4"/>
  <c r="G34" i="4"/>
  <c r="G35" i="4"/>
  <c r="G36" i="4"/>
  <c r="G22" i="4"/>
  <c r="G23" i="4"/>
  <c r="G24" i="4"/>
  <c r="G25" i="4"/>
  <c r="G26" i="4"/>
  <c r="G27" i="4"/>
  <c r="G28" i="4"/>
  <c r="G29" i="4"/>
  <c r="G30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B33" i="3" l="1"/>
  <c r="F48" i="4" l="1"/>
  <c r="G65" i="4"/>
  <c r="F49" i="4"/>
  <c r="G42" i="4"/>
  <c r="G37" i="4"/>
  <c r="G31" i="4"/>
  <c r="G21" i="4"/>
  <c r="G3" i="4"/>
  <c r="G184" i="4"/>
  <c r="G185" i="4"/>
  <c r="G173" i="4"/>
  <c r="G174" i="4"/>
  <c r="G163" i="4"/>
  <c r="G164" i="4"/>
  <c r="G167" i="4"/>
  <c r="G168" i="4"/>
  <c r="G169" i="4"/>
  <c r="G170" i="4"/>
  <c r="G171" i="4"/>
  <c r="G172" i="4" l="1"/>
  <c r="G165" i="4"/>
  <c r="G183" i="4"/>
  <c r="G91" i="1"/>
  <c r="G92" i="1"/>
  <c r="G93" i="1"/>
  <c r="A266" i="3" l="1"/>
  <c r="A269" i="3"/>
  <c r="A268" i="3"/>
  <c r="A267" i="3"/>
  <c r="G162" i="4" l="1"/>
  <c r="B269" i="3" l="1"/>
  <c r="B268" i="3"/>
  <c r="B267" i="3"/>
  <c r="B266" i="3"/>
  <c r="B255" i="3"/>
  <c r="B15" i="3" l="1"/>
  <c r="C269" i="3"/>
  <c r="C267" i="3"/>
  <c r="C268" i="3"/>
  <c r="C266" i="3"/>
  <c r="F141" i="1"/>
  <c r="F142" i="1"/>
  <c r="F144" i="1"/>
  <c r="F145" i="1"/>
  <c r="F147" i="1"/>
  <c r="F148" i="1"/>
  <c r="F150" i="1"/>
  <c r="F151" i="1"/>
  <c r="F139" i="1"/>
  <c r="F146" i="1" l="1"/>
  <c r="F143" i="1"/>
  <c r="F140" i="1"/>
  <c r="F149" i="1"/>
  <c r="F58" i="1"/>
  <c r="A262" i="3" l="1"/>
  <c r="F110" i="1"/>
  <c r="B262" i="3"/>
  <c r="F109" i="1"/>
  <c r="F108" i="1"/>
  <c r="A263" i="3"/>
  <c r="A261" i="3"/>
  <c r="A260" i="3"/>
  <c r="A257" i="3"/>
  <c r="A23" i="3"/>
  <c r="A24" i="3"/>
  <c r="A25" i="3"/>
  <c r="A22" i="3"/>
  <c r="A66" i="3"/>
  <c r="A67" i="3"/>
  <c r="A68" i="3"/>
  <c r="A71" i="3"/>
  <c r="A72" i="3"/>
  <c r="A73" i="3"/>
  <c r="A76" i="3"/>
  <c r="A77" i="3"/>
  <c r="A78" i="3"/>
  <c r="A81" i="3"/>
  <c r="A82" i="3"/>
  <c r="A83" i="3"/>
  <c r="A70" i="3"/>
  <c r="A75" i="3"/>
  <c r="A80" i="3"/>
  <c r="A62" i="3"/>
  <c r="A63" i="3"/>
  <c r="A61" i="3"/>
  <c r="A54" i="3"/>
  <c r="A55" i="3"/>
  <c r="A56" i="3"/>
  <c r="A57" i="3"/>
  <c r="A58" i="3"/>
  <c r="A53" i="3"/>
  <c r="B25" i="3"/>
  <c r="B66" i="3"/>
  <c r="B67" i="3"/>
  <c r="B68" i="3"/>
  <c r="B71" i="3"/>
  <c r="B72" i="3"/>
  <c r="B73" i="3"/>
  <c r="B76" i="3"/>
  <c r="B77" i="3"/>
  <c r="B78" i="3"/>
  <c r="B81" i="3"/>
  <c r="B82" i="3"/>
  <c r="B83" i="3"/>
  <c r="B54" i="3"/>
  <c r="B55" i="3"/>
  <c r="B56" i="3"/>
  <c r="B57" i="3"/>
  <c r="B58" i="3"/>
  <c r="B61" i="3"/>
  <c r="C262" i="3" l="1"/>
  <c r="B23" i="3"/>
  <c r="B24" i="3"/>
  <c r="B257" i="3"/>
  <c r="C257" i="3" s="1"/>
  <c r="B263" i="3"/>
  <c r="C263" i="3" s="1"/>
  <c r="B261" i="3"/>
  <c r="C261" i="3" s="1"/>
  <c r="B260" i="3"/>
  <c r="C260" i="3" s="1"/>
  <c r="B62" i="3"/>
  <c r="B63" i="3"/>
  <c r="A35" i="3" l="1"/>
  <c r="A36" i="3"/>
  <c r="A34" i="3"/>
  <c r="A33" i="3"/>
  <c r="A29" i="3"/>
  <c r="A30" i="3"/>
  <c r="A27" i="3"/>
  <c r="A42" i="3" l="1"/>
  <c r="A43" i="3"/>
  <c r="A45" i="3"/>
  <c r="A46" i="3"/>
  <c r="A47" i="3"/>
  <c r="A48" i="3"/>
  <c r="A49" i="3"/>
  <c r="A50" i="3"/>
  <c r="A51" i="3"/>
  <c r="A18" i="3"/>
  <c r="A19" i="3"/>
  <c r="C22" i="3" l="1"/>
  <c r="C23" i="3"/>
  <c r="C24" i="3"/>
  <c r="C25" i="3"/>
  <c r="C81" i="3"/>
  <c r="C68" i="3"/>
  <c r="C82" i="3"/>
  <c r="C67" i="3"/>
  <c r="C73" i="3"/>
  <c r="C76" i="3"/>
  <c r="C77" i="3"/>
  <c r="C66" i="3"/>
  <c r="C71" i="3"/>
  <c r="C78" i="3"/>
  <c r="C83" i="3"/>
  <c r="C72" i="3"/>
  <c r="C63" i="3"/>
  <c r="C61" i="3"/>
  <c r="C54" i="3"/>
  <c r="C58" i="3"/>
  <c r="C55" i="3"/>
  <c r="C62" i="3"/>
  <c r="C56" i="3"/>
  <c r="C57" i="3"/>
  <c r="B36" i="3"/>
  <c r="C36" i="3" s="1"/>
  <c r="B35" i="3"/>
  <c r="C35" i="3" s="1"/>
  <c r="B34" i="3"/>
  <c r="C34" i="3" s="1"/>
  <c r="B30" i="3"/>
  <c r="C30" i="3" s="1"/>
  <c r="B29" i="3"/>
  <c r="C29" i="3" s="1"/>
  <c r="B28" i="3"/>
  <c r="C28" i="3" s="1"/>
  <c r="B44" i="3"/>
  <c r="C44" i="3" s="1"/>
  <c r="B51" i="3"/>
  <c r="C51" i="3" s="1"/>
  <c r="B50" i="3"/>
  <c r="C50" i="3" s="1"/>
  <c r="B49" i="3"/>
  <c r="C49" i="3" s="1"/>
  <c r="B48" i="3"/>
  <c r="C48" i="3" s="1"/>
  <c r="B47" i="3"/>
  <c r="C47" i="3" s="1"/>
  <c r="B46" i="3"/>
  <c r="C46" i="3" s="1"/>
  <c r="B45" i="3"/>
  <c r="C45" i="3" s="1"/>
  <c r="B43" i="3"/>
  <c r="C43" i="3" s="1"/>
  <c r="B42" i="3"/>
  <c r="C42" i="3" s="1"/>
  <c r="B19" i="3"/>
  <c r="C19" i="3" s="1"/>
  <c r="B18" i="3"/>
  <c r="C18" i="3" s="1"/>
  <c r="F113" i="1"/>
  <c r="F115" i="1"/>
  <c r="F117" i="1"/>
  <c r="F119" i="1"/>
  <c r="F121" i="1"/>
  <c r="F123" i="1"/>
  <c r="F125" i="1"/>
  <c r="F127" i="1"/>
  <c r="F129" i="1"/>
  <c r="F131" i="1"/>
  <c r="F133" i="1"/>
  <c r="F135" i="1"/>
  <c r="F137" i="1"/>
  <c r="F132" i="1"/>
  <c r="F120" i="1"/>
  <c r="F116" i="1"/>
  <c r="F106" i="1"/>
  <c r="F107" i="1"/>
  <c r="C33" i="3" l="1"/>
  <c r="F77" i="1"/>
  <c r="F152" i="1"/>
  <c r="F164" i="1"/>
  <c r="F155" i="1"/>
  <c r="F158" i="1"/>
  <c r="F161" i="1"/>
  <c r="F124" i="1"/>
  <c r="F128" i="1"/>
  <c r="F136" i="1"/>
  <c r="F114" i="1"/>
  <c r="F112" i="1"/>
  <c r="F118" i="1"/>
  <c r="F122" i="1"/>
  <c r="F126" i="1"/>
  <c r="F130" i="1"/>
  <c r="F134" i="1"/>
  <c r="F138" i="1"/>
  <c r="F87" i="1"/>
  <c r="F97" i="1"/>
  <c r="F98" i="1"/>
  <c r="F100" i="1"/>
  <c r="F101" i="1"/>
  <c r="F103" i="1"/>
  <c r="F104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52" i="1" l="1"/>
  <c r="F105" i="1"/>
  <c r="F84" i="1"/>
  <c r="F99" i="1"/>
  <c r="F68" i="1"/>
  <c r="F38" i="1"/>
  <c r="F81" i="1"/>
  <c r="F65" i="1"/>
  <c r="F41" i="1"/>
  <c r="F71" i="1"/>
  <c r="F55" i="1"/>
  <c r="F47" i="1"/>
  <c r="F74" i="1"/>
  <c r="F62" i="1"/>
  <c r="F102" i="1"/>
  <c r="F96" i="1"/>
  <c r="F4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<sst xmlns="http://schemas.openxmlformats.org/spreadsheetml/2006/main" count="1039" uniqueCount="383">
  <si>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</si>
  <si>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</si>
  <si>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</si>
  <si>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</si>
  <si>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</si>
  <si>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</si>
  <si>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</si>
  <si>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</si>
  <si>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</si>
  <si>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</si>
  <si>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</si>
  <si>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</si>
  <si>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</si>
  <si>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</si>
  <si>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</si>
  <si>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</si>
  <si>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</si>
  <si>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</si>
  <si>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</si>
  <si>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</si>
  <si>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</si>
  <si>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</si>
  <si>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</si>
  <si>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</si>
  <si>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</si>
  <si>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</si>
  <si>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</si>
  <si>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</si>
  <si>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</si>
  <si>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</si>
  <si>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</si>
  <si>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</si>
  <si>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</si>
  <si>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</si>
  <si>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</si>
  <si>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</si>
  <si>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</si>
  <si>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</si>
  <si>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</si>
  <si>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</si>
  <si>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</si>
  <si>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</si>
  <si>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</si>
  <si>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</si>
  <si>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</si>
  <si>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</si>
  <si>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</si>
  <si>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</si>
  <si>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</si>
  <si>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</si>
  <si>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</si>
  <si>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</si>
  <si>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</si>
  <si>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</si>
  <si>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</si>
  <si>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</si>
  <si>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</si>
  <si>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</si>
  <si>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</si>
  <si>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</si>
  <si>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</si>
  <si>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</si>
  <si>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</si>
  <si>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</si>
  <si>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</si>
  <si>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</si>
  <si>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</si>
  <si>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</si>
  <si>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</si>
  <si>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</si>
  <si>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</si>
  <si>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</si>
  <si>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</si>
  <si>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</si>
  <si>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</si>
  <si>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</si>
  <si>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</si>
  <si>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</si>
  <si>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</si>
  <si>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</si>
  <si>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</si>
  <si>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</si>
  <si>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</si>
  <si>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</si>
  <si>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</si>
  <si>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</si>
  <si>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</si>
  <si>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</si>
  <si>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</si>
  <si>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</si>
  <si>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</si>
  <si>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</si>
  <si>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</si>
  <si>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</si>
  <si>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</si>
  <si>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</si>
  <si>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</si>
  <si>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</si>
  <si>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</si>
  <si>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</si>
  <si>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</si>
  <si>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</si>
  <si>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</si>
  <si>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</si>
  <si>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</si>
  <si>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</si>
  <si>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</si>
  <si>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</si>
  <si>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</si>
  <si>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</si>
  <si>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</si>
  <si>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</si>
  <si>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</si>
  <si>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</si>
  <si>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</si>
  <si>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</si>
  <si>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</si>
  <si>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</si>
  <si>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</si>
  <si>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</si>
  <si>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</si>
  <si>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</si>
  <si>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</si>
  <si>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</si>
  <si>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</si>
  <si>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Weitere Angaben zum Status bei Eintritt</t>
  </si>
  <si>
    <t>Qualifizierung erhalten</t>
  </si>
  <si>
    <t>new_qualification</t>
  </si>
  <si>
    <t>Vollzeit erwerbstätig</t>
  </si>
  <si>
    <t>Teilzeit erwerbstätig</t>
  </si>
  <si>
    <t>born_germany</t>
  </si>
  <si>
    <t>Frage</t>
  </si>
  <si>
    <t>Kategorie / Filter</t>
  </si>
  <si>
    <t>In Deutschland geboren</t>
  </si>
  <si>
    <t>Migration</t>
  </si>
  <si>
    <t>Fragenfilter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</si>
  <si>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</si>
  <si>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</si>
  <si>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</si>
  <si>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</si>
  <si>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</si>
  <si>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Ergebnisindikator</t>
  </si>
  <si>
    <t>Outputindikator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</si>
  <si>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</si>
  <si>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</si>
  <si>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</si>
  <si>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</si>
  <si>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</si>
  <si>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Erwerbsstatus</t>
  </si>
  <si>
    <t>Generierte ESF-Ergebnisinidkatoren</t>
  </si>
  <si>
    <t>Eltern(teil) nicht Deutschland geboren</t>
  </si>
  <si>
    <t>ESF-Indikator</t>
  </si>
  <si>
    <t>Teilnehmer/-innen, die erfolgreich eine Qualifizierung zur/m Elternbegleiter/-in abgeschlossen haben</t>
  </si>
  <si>
    <t>C1.2</t>
  </si>
  <si>
    <t>ja</t>
  </si>
  <si>
    <t>nein</t>
  </si>
  <si>
    <t>ec_new_qualification_ec</t>
  </si>
  <si>
    <t>Qualifizierung zum/zur Elternbegleiter/in</t>
  </si>
  <si>
    <t>Gründe für die vorzeitige Beendigung</t>
  </si>
  <si>
    <t>reason_for_cancel</t>
  </si>
  <si>
    <t>Stornierung vor Kursbeginn</t>
  </si>
  <si>
    <t>Teilnehmdende/r ist nicht erschienen zum Kursbeginn</t>
  </si>
  <si>
    <t>Unzufriedenheit mit den Qualifizierungsinhalten</t>
  </si>
  <si>
    <t>Persönliche Gründe (Umzug o.ä.)</t>
  </si>
  <si>
    <t>Sonstiges</t>
  </si>
  <si>
    <t>Das 3.Kursmodul endete früher als geplant</t>
  </si>
  <si>
    <t xml:space="preserve">Der/die Teilnehmende hat im Laufe der Qualifizierung den Kurs gewechselt </t>
  </si>
  <si>
    <t>ec_course_change</t>
  </si>
  <si>
    <t>person_federal_state</t>
  </si>
  <si>
    <t>Bundesland (Person)</t>
  </si>
  <si>
    <t>Baden-Württemberg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</si>
  <si>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</si>
  <si>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</si>
  <si>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</si>
  <si>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</si>
  <si>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</si>
  <si>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</si>
  <si>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</si>
  <si>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</si>
  <si>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</si>
  <si>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</si>
  <si>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</si>
  <si>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</si>
  <si>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</si>
  <si>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</si>
  <si>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</si>
  <si>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Bildungs- und Berufsabschluss</t>
  </si>
  <si>
    <t>Elternchance - Familien früh für Bildung gewinnen</t>
  </si>
  <si>
    <t>Kita</t>
  </si>
  <si>
    <t>Kita mit Familienzentrum</t>
  </si>
  <si>
    <t>Familienzentrum ohne Kita</t>
  </si>
  <si>
    <t>Familienbildungsstätte</t>
  </si>
  <si>
    <t>Mehrgenerationenhaus</t>
  </si>
  <si>
    <t>Grundschule</t>
  </si>
  <si>
    <t>Beratungsstelle</t>
  </si>
  <si>
    <t>Jugendamt</t>
  </si>
  <si>
    <t>Jugendhilfe / Hilfen zur Erziehung</t>
  </si>
  <si>
    <t>edu_familyeducation</t>
  </si>
  <si>
    <t>edu_familyeducation_rank</t>
  </si>
  <si>
    <t>Fachkraft</t>
  </si>
  <si>
    <t>Leiterin</t>
  </si>
  <si>
    <t>Fachberatung (z.B. Kita)</t>
  </si>
  <si>
    <t>Funktion</t>
  </si>
  <si>
    <t>edu_familyeducation_duration</t>
  </si>
  <si>
    <t>bis zu 10 Stunden</t>
  </si>
  <si>
    <t>mehr als 30 Stunden</t>
  </si>
  <si>
    <t>über 20 bis zu 30 Stunden</t>
  </si>
  <si>
    <t>über 10 bis zu 20 Stunden</t>
  </si>
  <si>
    <t>Wochenumfang</t>
  </si>
  <si>
    <t>Angebote bzw. Zusammenarbeit mit/in (Mehrfachn. möglich)</t>
  </si>
  <si>
    <t>Tätigkeit seit</t>
  </si>
  <si>
    <t>edu_familyeducation_since</t>
  </si>
  <si>
    <t>bis zu 3 Jahren</t>
  </si>
  <si>
    <t>3 bis zu 6 Jahren</t>
  </si>
  <si>
    <t>6 bis zu 10 Jahren</t>
  </si>
  <si>
    <t>10 bis zu 15 Jahren</t>
  </si>
  <si>
    <t>mehr als 15 Jahren</t>
  </si>
  <si>
    <t>Art des höchsten Abschlusses</t>
  </si>
  <si>
    <t>Berufsabschluss</t>
  </si>
  <si>
    <t>Studienabschluss</t>
  </si>
  <si>
    <t>Erzieher/in</t>
  </si>
  <si>
    <t>Logopäde/in</t>
  </si>
  <si>
    <t>Motopädagoge/in</t>
  </si>
  <si>
    <t>Trifft nicht zu</t>
  </si>
  <si>
    <t>Anderer Berufsabschluss</t>
  </si>
  <si>
    <t>Sonstiger Berufsabschluss im sozialen, psychologischen Bereich</t>
  </si>
  <si>
    <t>Hebamme/Entbindungspfleger</t>
  </si>
  <si>
    <t>Altenpfleger/in</t>
  </si>
  <si>
    <t>Gesundheits- und Krankenpfleger/in</t>
  </si>
  <si>
    <t>Sozialpädagogische/r Assistent/in Kinderpfleger/in</t>
  </si>
  <si>
    <t>Sozialassistent/in</t>
  </si>
  <si>
    <t>Heilerziehungspfleger/in</t>
  </si>
  <si>
    <t>Heilpädagoge/in</t>
  </si>
  <si>
    <t>edu_attainment_vocational_others</t>
  </si>
  <si>
    <t>edu_attainment_vocational_others2</t>
  </si>
  <si>
    <t>Frühpädagogik</t>
  </si>
  <si>
    <t>Erziehungswissenschaften</t>
  </si>
  <si>
    <t>Soziale Arbeit</t>
  </si>
  <si>
    <t>Sozialpädagogik</t>
  </si>
  <si>
    <t>Sozialwissenschaften</t>
  </si>
  <si>
    <t>Bildungswissenschaften</t>
  </si>
  <si>
    <t>Lehramt</t>
  </si>
  <si>
    <t>Pädagogik</t>
  </si>
  <si>
    <t>Anderes Studium</t>
  </si>
  <si>
    <t>Sprachkenntnisse</t>
  </si>
  <si>
    <t>languages_native</t>
  </si>
  <si>
    <t>Keine Angabe</t>
  </si>
  <si>
    <t>Afrikaans</t>
  </si>
  <si>
    <t>Englisch</t>
  </si>
  <si>
    <t>Finnisch</t>
  </si>
  <si>
    <t>Französisch</t>
  </si>
  <si>
    <t>Griechisch</t>
  </si>
  <si>
    <t>Hebräisch</t>
  </si>
  <si>
    <t>Hindi</t>
  </si>
  <si>
    <t>Irisch</t>
  </si>
  <si>
    <t>Isi-Swazi</t>
  </si>
  <si>
    <t>Isländisch</t>
  </si>
  <si>
    <t>Italienisch</t>
  </si>
  <si>
    <t>Amharisch</t>
  </si>
  <si>
    <t>Japanisch</t>
  </si>
  <si>
    <t>Khmer</t>
  </si>
  <si>
    <t>Koreanisch</t>
  </si>
  <si>
    <t>Malaiisch</t>
  </si>
  <si>
    <t>Maltesisch</t>
  </si>
  <si>
    <t>Mongolisch</t>
  </si>
  <si>
    <t>Nepali</t>
  </si>
  <si>
    <t>Niederländisch</t>
  </si>
  <si>
    <t>Norwegisch</t>
  </si>
  <si>
    <t>Paschtu</t>
  </si>
  <si>
    <t>Arabisch</t>
  </si>
  <si>
    <t>Persisch</t>
  </si>
  <si>
    <t>Polnisch</t>
  </si>
  <si>
    <t>Portugiesisch</t>
  </si>
  <si>
    <t>Russisch</t>
  </si>
  <si>
    <t>Rumänisch</t>
  </si>
  <si>
    <t>Schwedisch</t>
  </si>
  <si>
    <t>Serbokroatisch</t>
  </si>
  <si>
    <t>Singhalesisch</t>
  </si>
  <si>
    <t>Somali</t>
  </si>
  <si>
    <t>Spanisch</t>
  </si>
  <si>
    <t>BahasaIndonesia</t>
  </si>
  <si>
    <t>Suaheli</t>
  </si>
  <si>
    <t>Thai</t>
  </si>
  <si>
    <t>Tschechisch</t>
  </si>
  <si>
    <t>Türkisch</t>
  </si>
  <si>
    <t>Ungarisch</t>
  </si>
  <si>
    <t>Urdu</t>
  </si>
  <si>
    <t>Vietnamesisch</t>
  </si>
  <si>
    <t>sonstige Sprache(n):</t>
  </si>
  <si>
    <t>48 Deutsch</t>
  </si>
  <si>
    <t>Bengali</t>
  </si>
  <si>
    <t>Birmanisch</t>
  </si>
  <si>
    <t>Bulgarisch</t>
  </si>
  <si>
    <t>Chinesisch</t>
  </si>
  <si>
    <t>Dänisch</t>
  </si>
  <si>
    <t>languages_secondary</t>
  </si>
  <si>
    <t>languages_tertiary</t>
  </si>
  <si>
    <t>Meine Angebote (Mehrfachn. möglich)</t>
  </si>
  <si>
    <t>occupation_edu</t>
  </si>
  <si>
    <t>unbekannt</t>
  </si>
  <si>
    <t>Mehrfachnennungen</t>
  </si>
  <si>
    <t>Geburtsvorbereitung</t>
  </si>
  <si>
    <t>Zielgruppe</t>
  </si>
  <si>
    <t>Eltern</t>
  </si>
  <si>
    <t>Kindern</t>
  </si>
  <si>
    <t>Eltern und Kindern</t>
  </si>
  <si>
    <t>Sonstige</t>
  </si>
  <si>
    <t>target_audience</t>
  </si>
  <si>
    <t>Alter der Kinder</t>
  </si>
  <si>
    <t>jünger als 3 Jahre</t>
  </si>
  <si>
    <t>3 Jahre und jünger als 6 Jahre</t>
  </si>
  <si>
    <t>6 Jahre und jünger als 14 Jahre</t>
  </si>
  <si>
    <t>trifft nicht zu</t>
  </si>
  <si>
    <t>target_audience_children</t>
  </si>
  <si>
    <t>Kooperationspartner: Summe aller Angaben (max. 3)</t>
  </si>
  <si>
    <t>Andere Träger/Einrichtungen der Familienbildung</t>
  </si>
  <si>
    <t>Migrationsberatung</t>
  </si>
  <si>
    <t>Sozialpädagogische Familienhilfe</t>
  </si>
  <si>
    <t>Verein</t>
  </si>
  <si>
    <t>sonstige (bitte eintragen)</t>
  </si>
  <si>
    <t>Beratungsstellen</t>
  </si>
  <si>
    <t>Familienzentrum</t>
  </si>
  <si>
    <t>Freie Träger</t>
  </si>
  <si>
    <t>Gesundheitsberufe (Ärzte, Hebammen, Therapeuten)</t>
  </si>
  <si>
    <t>Job Center</t>
  </si>
  <si>
    <t>Jugend- / Gesundheitsamt</t>
  </si>
  <si>
    <t>partner1</t>
  </si>
  <si>
    <t>Kooperationsformen: Summe aller Angaben (max. 3)</t>
  </si>
  <si>
    <t>Informationsaustausch</t>
  </si>
  <si>
    <t>(Gegenseitige) Vermittlung</t>
  </si>
  <si>
    <t>Koordinierung von Aktivitäten</t>
  </si>
  <si>
    <t>Gemeinsame Angebote/Aktivitäten</t>
  </si>
  <si>
    <t>partner1_coop</t>
  </si>
  <si>
    <t>Einzelberatung, Paar- und Familienberatung</t>
  </si>
  <si>
    <t>Vermittlung an weiterführende Beratungsangebote</t>
  </si>
  <si>
    <t>kollegiale Beratung von Fachkräften</t>
  </si>
  <si>
    <t>Feste, Flohmärkte, Ausflüge</t>
  </si>
  <si>
    <t>Eltern-Kind-Gruppen (z.B. Spielgruppe, Babymassage, PEKiP)</t>
  </si>
  <si>
    <t>Gesprächskreise (z.B. Eltern-Kind-Café), offene Treffs, Spiel- oder Bastelnachmittage</t>
  </si>
  <si>
    <t>Erziehungskurse oder andere feste Kurse</t>
  </si>
  <si>
    <t>Vorträge, Eltern-, Informationsabend</t>
  </si>
  <si>
    <t>Hausbesuche</t>
  </si>
  <si>
    <t>Begleitung von Eltern zu Ämtern, Schulen oder Beratungseinrichtungen</t>
  </si>
  <si>
    <t>Einzelgespräche mit Eltern</t>
  </si>
  <si>
    <t>information</t>
  </si>
  <si>
    <t>Häufigkeite der Zusammenarbeit nach Personengruppen</t>
  </si>
  <si>
    <t>Väter</t>
  </si>
  <si>
    <t>works_with_fathers</t>
  </si>
  <si>
    <t>nie</t>
  </si>
  <si>
    <t>selten</t>
  </si>
  <si>
    <t>manchmal</t>
  </si>
  <si>
    <t>oft</t>
  </si>
  <si>
    <t>sehr oft</t>
  </si>
  <si>
    <t>Alleinerziehende</t>
  </si>
  <si>
    <t>Familien in Einkommensarmut</t>
  </si>
  <si>
    <t>Bildungsbenachteiligte Familien</t>
  </si>
  <si>
    <t>Familien mit Migrationshintergrund</t>
  </si>
  <si>
    <t>works_with_pregnants</t>
  </si>
  <si>
    <t>works_with_singleparents</t>
  </si>
  <si>
    <t>works_with_poor</t>
  </si>
  <si>
    <t>works_with_lowedufamilies</t>
  </si>
  <si>
    <t>works_with_migrationfamilies</t>
  </si>
  <si>
    <t>ESF spezifisch</t>
  </si>
  <si>
    <t>In Elternzeit</t>
  </si>
  <si>
    <t>Stiftung  SPI</t>
  </si>
  <si>
    <t xml:space="preserve">BVJ/Berufsorientierungsjahr/Ausbildungsvorbereitungsjahr </t>
  </si>
  <si>
    <t>(Außer-)betriebliche Lehre/Ausbildung, Berufsfachschule, sonst. schulische BA</t>
  </si>
  <si>
    <t>Schwangere und werdende Eltern</t>
  </si>
  <si>
    <t>Programmspezifische Fragen zum Eintritt</t>
  </si>
  <si>
    <t>Sonderauswertung</t>
  </si>
  <si>
    <t>Sonstiges Studium im soz., psycholog. oder pädagog. Bereich</t>
  </si>
  <si>
    <t>partner2</t>
  </si>
  <si>
    <t>SUMMENAUSWERTUNG</t>
  </si>
  <si>
    <t>partner3</t>
  </si>
  <si>
    <t>partner2_coop</t>
  </si>
  <si>
    <t>partner3_coop</t>
  </si>
  <si>
    <t>Informationsquellen über das Angebot (Mehrfachn. möglich)</t>
  </si>
  <si>
    <t>Familienbildungsträger, der die Weiterqualifizierung anbietet (telefonisch,</t>
  </si>
  <si>
    <t>Gespräch mit Kolleg/innen, die die Weiterqualifizierung bereits gemacht haben</t>
  </si>
  <si>
    <t>Internet</t>
  </si>
  <si>
    <t>(Fach-)Presse</t>
  </si>
  <si>
    <t>Programmspezifische Fragen zum Austritt</t>
  </si>
  <si>
    <t>(V1.2)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</si>
</sst>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5" fillId="10" borderId="0" applyNumberFormat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0" applyFont="1" applyFill="1" applyAlignment="1">
      <alignment horizontal="left" vertical="top"/>
    </xf>
    <xf numFmtId="0" fontId="9" fillId="5" borderId="0" xfId="0" applyFont="1" applyFill="1" applyAlignment="1">
      <alignment horizontal="right"/>
    </xf>
    <xf numFmtId="0" fontId="9" fillId="5" borderId="0" xfId="0" applyFont="1" applyFill="1"/>
    <xf numFmtId="0" fontId="3" fillId="0" borderId="0" xfId="0" applyFont="1" applyFill="1"/>
    <xf numFmtId="0" fontId="9" fillId="5" borderId="0" xfId="0" applyFont="1" applyFill="1" applyAlignment="1">
      <alignment horizontal="left"/>
    </xf>
    <xf numFmtId="14" fontId="10" fillId="0" borderId="0" xfId="0" applyNumberFormat="1" applyFont="1"/>
    <xf numFmtId="0" fontId="8" fillId="4" borderId="0" xfId="0" applyFont="1" applyFill="1" applyAlignment="1">
      <alignment horizontal="center"/>
    </xf>
    <xf numFmtId="0" fontId="12" fillId="7" borderId="0" xfId="4" applyFont="1"/>
    <xf numFmtId="0" fontId="12" fillId="6" borderId="0" xfId="3" applyFont="1"/>
    <xf numFmtId="0" fontId="7" fillId="7" borderId="0" xfId="4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5" borderId="0" xfId="0" applyFont="1" applyFill="1" applyAlignment="1">
      <alignment horizontal="center"/>
    </xf>
    <xf numFmtId="0" fontId="13" fillId="0" borderId="0" xfId="0" applyFont="1"/>
    <xf numFmtId="0" fontId="0" fillId="8" borderId="0" xfId="0" applyFill="1"/>
    <xf numFmtId="0" fontId="0" fillId="0" borderId="0" xfId="0" applyFill="1"/>
    <xf numFmtId="0" fontId="2" fillId="9" borderId="0" xfId="0" applyFont="1" applyFill="1" applyAlignment="1">
      <alignment horizontal="left"/>
    </xf>
    <xf numFmtId="0" fontId="2" fillId="9" borderId="0" xfId="0" applyFont="1" applyFill="1"/>
    <xf numFmtId="0" fontId="0" fillId="9" borderId="0" xfId="0" applyFont="1" applyFill="1" applyAlignment="1">
      <alignment horizontal="left" vertical="top"/>
    </xf>
    <xf numFmtId="0" fontId="0" fillId="0" borderId="0" xfId="0" applyAlignment="1">
      <alignment vertical="center"/>
    </xf>
    <xf numFmtId="0" fontId="6" fillId="0" borderId="0" xfId="0" applyFont="1"/>
    <xf numFmtId="0" fontId="5" fillId="0" borderId="0" xfId="0" applyFont="1" applyBorder="1" applyAlignment="1"/>
    <xf numFmtId="0" fontId="14" fillId="0" borderId="0" xfId="0" applyFont="1" applyBorder="1" applyAlignment="1">
      <alignment vertical="top"/>
    </xf>
    <xf numFmtId="0" fontId="0" fillId="8" borderId="0" xfId="1" applyFont="1" applyFill="1"/>
    <xf numFmtId="0" fontId="0" fillId="8" borderId="0" xfId="1" applyFont="1" applyFill="1" applyAlignment="1">
      <alignment horizontal="right"/>
    </xf>
    <xf numFmtId="0" fontId="0" fillId="8" borderId="0" xfId="1" applyFont="1" applyFill="1" applyAlignment="1">
      <alignment horizontal="left"/>
    </xf>
    <xf numFmtId="0" fontId="0" fillId="8" borderId="0" xfId="0" applyFont="1" applyFill="1"/>
    <xf numFmtId="0" fontId="15" fillId="10" borderId="0" xfId="5"/>
    <xf numFmtId="9" fontId="0" fillId="0" borderId="0" xfId="2" applyFont="1" applyFill="1"/>
    <xf numFmtId="0" fontId="5" fillId="0" borderId="0" xfId="0" applyFont="1" applyAlignment="1">
      <alignment horizontal="center"/>
    </xf>
    <xf numFmtId="0" fontId="8" fillId="5" borderId="0" xfId="0" applyFont="1" applyFill="1" applyAlignment="1">
      <alignment horizontal="center"/>
    </xf>
  </cellXfs>
  <cellStyles count="6">
    <cellStyle name="Akzent1" xfId="3" builtinId="29"/>
    <cellStyle name="Akzent3" xfId="4" builtinId="37"/>
    <cellStyle name="Neutral" xfId="1" builtinId="28"/>
    <cellStyle name="Prozent" xfId="2" builtinId="5"/>
    <cellStyle name="Schlecht" xfId="5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(Überblick!$A$29:$A$30,Überblick!$A$33:$A$36)</c:f>
              <c:strCache>
                <c:ptCount val="6"/>
                <c:pt idx="0">
                  <c:v>Vollzeit erwerbstätig</c:v>
                </c:pt>
                <c:pt idx="1">
                  <c:v>Teilzeit erwerbstätig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In Elternzeit</c:v>
                </c:pt>
              </c:strCache>
            </c:strRef>
          </c:cat>
          <c:val>
            <c:numRef>
              <c:f>(Überblick!$C$29:$C$30,Überblick!$C$33:$C$36)</c:f>
              <c:numCache>
                <c:formatCode>0.0%</c:formatCode>
                <c:ptCount val="6"/>
                <c:pt idx="0">
                  <c:v>0.47</c:v>
                </c:pt>
                <c:pt idx="1">
                  <c:v>0.46</c:v>
                </c:pt>
                <c:pt idx="2">
                  <c:v>0.01</c:v>
                </c:pt>
                <c:pt idx="3">
                  <c:v>0.05</c:v>
                </c:pt>
                <c:pt idx="4">
                  <c:v>0.09</c:v>
                </c:pt>
                <c:pt idx="5">
                  <c:v>0.01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323001728"/>
        <c:axId val="322512000"/>
      </c:barChart>
      <c:catAx>
        <c:axId val="323001728"/>
        <c:scaling>
          <c:orientation val="maxMin"/>
        </c:scaling>
        <c:delete val="0"/>
        <c:axPos val="l"/>
        <c:majorTickMark val="none"/>
        <c:minorTickMark val="none"/>
        <c:tickLblPos val="nextTo"/>
        <c:crossAx val="322512000"/>
        <c:crosses val="autoZero"/>
        <c:auto val="1"/>
        <c:lblAlgn val="ctr"/>
        <c:lblOffset val="100"/>
        <c:noMultiLvlLbl val="0"/>
      </c:catAx>
      <c:valAx>
        <c:axId val="322512000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323001728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Häufigkeit der Zusammenarbeit</a:t>
            </a:r>
            <a:r>
              <a:rPr lang="de-DE" baseline="0"/>
              <a:t> Personengruppen</a:t>
            </a:r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'EC-Ausw'!$E$123</c:f>
              <c:strCache>
                <c:ptCount val="1"/>
                <c:pt idx="0">
                  <c:v>nie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('EC-Ausw'!$F$123,'EC-Ausw'!$F$129,'EC-Ausw'!$F$135,'EC-Ausw'!$F$141,'EC-Ausw'!$F$147,'EC-Ausw'!$F$153)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</c:numCache>
            </c:numRef>
          </c:val>
        </c:ser>
        <c:ser>
          <c:idx val="2"/>
          <c:order val="1"/>
          <c:tx>
            <c:strRef>
              <c:f>'EC-Ausw'!$E$130</c:f>
              <c:strCache>
                <c:ptCount val="1"/>
                <c:pt idx="0">
                  <c:v>selten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('EC-Ausw'!$F$124,'EC-Ausw'!$F$130,'EC-Ausw'!$F$136,'EC-Ausw'!$F$142,'EC-Ausw'!$F$148,'EC-Ausw'!$F$154)</c:f>
              <c:numCache>
                <c:formatCode>General</c:formatCode>
                <c:ptCount val="6"/>
                <c:pt idx="0">
                  <c:v>20</c:v>
                </c:pt>
                <c:pt idx="1">
                  <c:v>22</c:v>
                </c:pt>
                <c:pt idx="2">
                  <c:v>5</c:v>
                </c:pt>
                <c:pt idx="3">
                  <c:v>18</c:v>
                </c:pt>
                <c:pt idx="4">
                  <c:v>11</c:v>
                </c:pt>
                <c:pt idx="5">
                  <c:v>11</c:v>
                </c:pt>
              </c:numCache>
            </c:numRef>
          </c:val>
        </c:ser>
        <c:ser>
          <c:idx val="3"/>
          <c:order val="2"/>
          <c:tx>
            <c:strRef>
              <c:f>'EC-Ausw'!$E$125</c:f>
              <c:strCache>
                <c:ptCount val="1"/>
                <c:pt idx="0">
                  <c:v>manchmal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('EC-Ausw'!$F$125,'EC-Ausw'!$F$131,'EC-Ausw'!$F$137,'EC-Ausw'!$F$143,'EC-Ausw'!$F$149,'EC-Ausw'!$F$155)</c:f>
              <c:numCache>
                <c:formatCode>General</c:formatCode>
                <c:ptCount val="6"/>
                <c:pt idx="0">
                  <c:v>38</c:v>
                </c:pt>
                <c:pt idx="1">
                  <c:v>41</c:v>
                </c:pt>
                <c:pt idx="2">
                  <c:v>37</c:v>
                </c:pt>
                <c:pt idx="3">
                  <c:v>29</c:v>
                </c:pt>
                <c:pt idx="4">
                  <c:v>36</c:v>
                </c:pt>
                <c:pt idx="5">
                  <c:v>37</c:v>
                </c:pt>
              </c:numCache>
            </c:numRef>
          </c:val>
        </c:ser>
        <c:ser>
          <c:idx val="4"/>
          <c:order val="3"/>
          <c:tx>
            <c:strRef>
              <c:f>'EC-Ausw'!$E$126</c:f>
              <c:strCache>
                <c:ptCount val="1"/>
                <c:pt idx="0">
                  <c:v>oft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('EC-Ausw'!$F$126,'EC-Ausw'!$F$132,'EC-Ausw'!$F$138,'EC-Ausw'!$F$144,'EC-Ausw'!$F$150,'EC-Ausw'!$F$156)</c:f>
              <c:numCache>
                <c:formatCode>General</c:formatCode>
                <c:ptCount val="6"/>
                <c:pt idx="0">
                  <c:v>30</c:v>
                </c:pt>
                <c:pt idx="1">
                  <c:v>24</c:v>
                </c:pt>
                <c:pt idx="2">
                  <c:v>44</c:v>
                </c:pt>
                <c:pt idx="3">
                  <c:v>35</c:v>
                </c:pt>
                <c:pt idx="4">
                  <c:v>29</c:v>
                </c:pt>
                <c:pt idx="5">
                  <c:v>25</c:v>
                </c:pt>
              </c:numCache>
            </c:numRef>
          </c:val>
        </c:ser>
        <c:ser>
          <c:idx val="5"/>
          <c:order val="4"/>
          <c:tx>
            <c:strRef>
              <c:f>'EC-Ausw'!$E$127</c:f>
              <c:strCache>
                <c:ptCount val="1"/>
                <c:pt idx="0">
                  <c:v>sehr oft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('EC-Ausw'!$F$127,'EC-Ausw'!$F$133,'EC-Ausw'!$F$139,'EC-Ausw'!$F$145,'EC-Ausw'!$F$151,'EC-Ausw'!$F$157)</c:f>
              <c:numCache>
                <c:formatCode>General</c:formatCode>
                <c:ptCount val="6"/>
                <c:pt idx="0">
                  <c:v>9</c:v>
                </c:pt>
                <c:pt idx="1">
                  <c:v>7</c:v>
                </c:pt>
                <c:pt idx="2">
                  <c:v>10</c:v>
                </c:pt>
                <c:pt idx="3">
                  <c:v>14</c:v>
                </c:pt>
                <c:pt idx="4">
                  <c:v>21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22562688"/>
        <c:axId val="323043712"/>
      </c:barChart>
      <c:catAx>
        <c:axId val="322562688"/>
        <c:scaling>
          <c:orientation val="minMax"/>
        </c:scaling>
        <c:delete val="0"/>
        <c:axPos val="b"/>
        <c:majorTickMark val="none"/>
        <c:minorTickMark val="none"/>
        <c:tickLblPos val="nextTo"/>
        <c:crossAx val="323043712"/>
        <c:crosses val="autoZero"/>
        <c:auto val="1"/>
        <c:lblAlgn val="ctr"/>
        <c:lblOffset val="100"/>
        <c:noMultiLvlLbl val="0"/>
      </c:catAx>
      <c:valAx>
        <c:axId val="323043712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322562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93594</xdr:rowOff>
    </xdr:from>
    <xdr:to>
      <xdr:col>2</xdr:col>
      <xdr:colOff>646044</xdr:colOff>
      <xdr:row>38</xdr:row>
      <xdr:rowOff>75787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509356</xdr:colOff>
      <xdr:row>0</xdr:row>
      <xdr:rowOff>69989</xdr:rowOff>
    </xdr:from>
    <xdr:to>
      <xdr:col>2</xdr:col>
      <xdr:colOff>674570</xdr:colOff>
      <xdr:row>0</xdr:row>
      <xdr:rowOff>1022487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7313" y="69989"/>
          <a:ext cx="952061" cy="952498"/>
        </a:xfrm>
        <a:prstGeom prst="rect">
          <a:avLst/>
        </a:prstGeom>
      </xdr:spPr>
    </xdr:pic>
    <xdr:clientData/>
  </xdr:twoCellAnchor>
  <xdr:twoCellAnchor>
    <xdr:from>
      <xdr:col>0</xdr:col>
      <xdr:colOff>89647</xdr:colOff>
      <xdr:row>228</xdr:row>
      <xdr:rowOff>25235</xdr:rowOff>
    </xdr:from>
    <xdr:to>
      <xdr:col>2</xdr:col>
      <xdr:colOff>640773</xdr:colOff>
      <xdr:row>251</xdr:row>
      <xdr:rowOff>95250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C_Teilnehmen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hdaten"/>
      <sheetName val="Metadaten"/>
    </sheetNames>
    <sheetDataSet>
      <sheetData sheetId="0">
        <row r="1">
          <cell r="A1" t="str">
            <v>beneficiary_name</v>
          </cell>
          <cell r="B1" t="str">
            <v>nuts1</v>
          </cell>
          <cell r="C1" t="str">
            <v>regioncategory_id</v>
          </cell>
          <cell r="D1" t="str">
            <v>gender</v>
          </cell>
          <cell r="E1" t="str">
            <v>personal_id</v>
          </cell>
          <cell r="F1" t="str">
            <v>start_date</v>
          </cell>
          <cell r="G1" t="str">
            <v>planned_end_date</v>
          </cell>
          <cell r="H1" t="str">
            <v>end_date</v>
          </cell>
          <cell r="I1" t="str">
            <v>has_errors</v>
          </cell>
          <cell r="J1" t="str">
            <v>valid</v>
          </cell>
          <cell r="K1" t="str">
            <v>additional_certification1</v>
          </cell>
          <cell r="L1" t="str">
            <v>additional_certification2</v>
          </cell>
          <cell r="M1" t="str">
            <v>additional_certification3</v>
          </cell>
          <cell r="N1" t="str">
            <v>additional_certification4</v>
          </cell>
          <cell r="O1" t="str">
            <v>additional_certification5</v>
          </cell>
          <cell r="P1" t="str">
            <v>additional_certification6</v>
          </cell>
          <cell r="Q1" t="str">
            <v>additional_qualification</v>
          </cell>
          <cell r="R1" t="str">
            <v>born_germany</v>
          </cell>
          <cell r="S1" t="str">
            <v>course_date</v>
          </cell>
          <cell r="T1" t="str">
            <v>course_id</v>
          </cell>
          <cell r="U1" t="str">
            <v>course_name</v>
          </cell>
          <cell r="V1" t="str">
            <v>course_number</v>
          </cell>
          <cell r="W1" t="str">
            <v>da_disabled</v>
          </cell>
          <cell r="X1" t="str">
            <v>da_migrant</v>
          </cell>
          <cell r="Y1" t="str">
            <v>da_minority</v>
          </cell>
          <cell r="Z1" t="str">
            <v>da_other_disadvantage</v>
          </cell>
          <cell r="AA1" t="str">
            <v>da_resident</v>
          </cell>
          <cell r="AB1" t="str">
            <v>edu_attainment_school</v>
          </cell>
          <cell r="AC1" t="str">
            <v>edu_attainment_vocational</v>
          </cell>
          <cell r="AD1" t="str">
            <v>edu_attainment_vocational_others</v>
          </cell>
          <cell r="AE1" t="str">
            <v>edu_attainment_vocational_others2</v>
          </cell>
          <cell r="AF1" t="str">
            <v>edu_attainment_vocational_others_jobtitle</v>
          </cell>
          <cell r="AG1" t="str">
            <v>edu_familyeducation</v>
          </cell>
          <cell r="AH1" t="str">
            <v>edu_familyeducation_duration</v>
          </cell>
          <cell r="AI1" t="str">
            <v>edu_familyeducation_rank</v>
          </cell>
          <cell r="AJ1" t="str">
            <v>edu_familyeducation_since</v>
          </cell>
          <cell r="AK1" t="str">
            <v>edu_familyeducation_others</v>
          </cell>
          <cell r="AL1" t="str">
            <v>edu_familyeducation_rank_others</v>
          </cell>
          <cell r="AM1" t="str">
            <v>hh_dependentchildren</v>
          </cell>
          <cell r="AN1" t="str">
            <v>hh_employed</v>
          </cell>
          <cell r="AO1" t="str">
            <v>hh_singleparent_depended</v>
          </cell>
          <cell r="AP1" t="str">
            <v>information</v>
          </cell>
          <cell r="AQ1" t="str">
            <v>information_other</v>
          </cell>
          <cell r="AR1" t="str">
            <v>languages_native</v>
          </cell>
          <cell r="AS1" t="str">
            <v>languages_native_other</v>
          </cell>
          <cell r="AT1" t="str">
            <v>languages_secondary</v>
          </cell>
          <cell r="AU1" t="str">
            <v>languages_secondary_other</v>
          </cell>
          <cell r="AV1" t="str">
            <v>languages_tertiary</v>
          </cell>
          <cell r="AW1" t="str">
            <v>languages_tertiary_other</v>
          </cell>
          <cell r="AX1" t="str">
            <v>lm_employment_category_employed</v>
          </cell>
          <cell r="AY1" t="str">
            <v>lm_employment_category_inactive</v>
          </cell>
          <cell r="AZ1" t="str">
            <v>lm_employment_category_inactive_employed</v>
          </cell>
          <cell r="BA1" t="str">
            <v>lm_employment_category_lookingforwork</v>
          </cell>
          <cell r="BB1" t="str">
            <v>lm_employment_category_selfemployed</v>
          </cell>
          <cell r="BC1" t="str">
            <v>lm_employment_category_underemployed</v>
          </cell>
          <cell r="BD1" t="str">
            <v>occupation_edu</v>
          </cell>
          <cell r="BE1" t="str">
            <v>occupation_edu_other</v>
          </cell>
          <cell r="BF1" t="str">
            <v>partner1</v>
          </cell>
          <cell r="BG1" t="str">
            <v>partner1_coop</v>
          </cell>
          <cell r="BH1" t="str">
            <v>partner1_other</v>
          </cell>
          <cell r="BI1" t="str">
            <v>partner2</v>
          </cell>
          <cell r="BJ1" t="str">
            <v>partner2_coop</v>
          </cell>
          <cell r="BK1" t="str">
            <v>partner2_other</v>
          </cell>
          <cell r="BL1" t="str">
            <v>partner3</v>
          </cell>
          <cell r="BM1" t="str">
            <v>partner3_coop</v>
          </cell>
          <cell r="BN1" t="str">
            <v>partner3_other</v>
          </cell>
          <cell r="BO1" t="str">
            <v>person_federal_state</v>
          </cell>
          <cell r="BP1" t="str">
            <v>service_address_city</v>
          </cell>
          <cell r="BQ1" t="str">
            <v>service_address_housenr</v>
          </cell>
          <cell r="BR1" t="str">
            <v>service_address_street</v>
          </cell>
          <cell r="BS1" t="str">
            <v>service_address_zip_code</v>
          </cell>
          <cell r="BT1" t="str">
            <v>service_name</v>
          </cell>
          <cell r="BU1" t="str">
            <v>service_organisation</v>
          </cell>
          <cell r="BV1" t="str">
            <v>service_website</v>
          </cell>
          <cell r="BW1" t="str">
            <v>target_audience</v>
          </cell>
          <cell r="BX1" t="str">
            <v>target_audience_children</v>
          </cell>
          <cell r="BY1" t="str">
            <v>target_audience_other</v>
          </cell>
          <cell r="BZ1" t="str">
            <v>works_with_fathers</v>
          </cell>
          <cell r="CA1" t="str">
            <v>works_with_lowedufamilies</v>
          </cell>
          <cell r="CB1" t="str">
            <v>works_with_migrationfamilies</v>
          </cell>
          <cell r="CC1" t="str">
            <v>works_with_poor</v>
          </cell>
          <cell r="CD1" t="str">
            <v>works_with_pregnants</v>
          </cell>
          <cell r="CE1" t="str">
            <v>works_with_singleparents</v>
          </cell>
          <cell r="CF1" t="str">
            <v>ec_course_change</v>
          </cell>
          <cell r="CG1" t="str">
            <v>ec_new_course_number</v>
          </cell>
          <cell r="CH1" t="str">
            <v>ec_new_qualification_ec</v>
          </cell>
          <cell r="CI1" t="str">
            <v>new_job_or_self_employed</v>
          </cell>
          <cell r="CJ1" t="str">
            <v>new_job_search</v>
          </cell>
          <cell r="CK1" t="str">
            <v>new_qualification</v>
          </cell>
          <cell r="CL1" t="str">
            <v>reason_for_cancel</v>
          </cell>
          <cell r="CM1" t="str">
            <v>reason_for_cancel_else_reason</v>
          </cell>
          <cell r="CN1" t="str">
            <v>school_job_education</v>
          </cell>
          <cell r="CO1" t="str">
            <v>status_end_measure</v>
          </cell>
          <cell r="CP1" t="str">
            <v>beneficiary_id</v>
          </cell>
          <cell r="CQ1" t="str">
            <v>project_name</v>
          </cell>
          <cell r="CR1" t="str">
            <v>participant_uuid</v>
          </cell>
          <cell r="CS1" t="str">
            <v>age</v>
          </cell>
          <cell r="CT1" t="str">
            <v>completeness_entry</v>
          </cell>
          <cell r="CU1" t="str">
            <v>completeness_exit</v>
          </cell>
          <cell r="CV1" t="str">
            <v>year_of_entry</v>
          </cell>
          <cell r="CW1" t="str">
            <v>year_of_exit</v>
          </cell>
          <cell r="CX1" t="str">
            <v>info_email</v>
          </cell>
          <cell r="CY1" t="str">
            <v>CO01</v>
          </cell>
          <cell r="CZ1" t="str">
            <v>CO02</v>
          </cell>
          <cell r="DA1" t="str">
            <v>CO03</v>
          </cell>
          <cell r="DB1" t="str">
            <v>CO04</v>
          </cell>
          <cell r="DC1" t="str">
            <v>CO05</v>
          </cell>
          <cell r="DD1" t="str">
            <v>CO06</v>
          </cell>
          <cell r="DE1" t="str">
            <v>CO07</v>
          </cell>
          <cell r="DF1" t="str">
            <v>CO08</v>
          </cell>
          <cell r="DG1" t="str">
            <v>CO09</v>
          </cell>
          <cell r="DH1" t="str">
            <v>CO10</v>
          </cell>
          <cell r="DI1" t="str">
            <v>CO11</v>
          </cell>
          <cell r="DJ1" t="str">
            <v>CO12</v>
          </cell>
          <cell r="DK1" t="str">
            <v>CO13</v>
          </cell>
          <cell r="DL1" t="str">
            <v>CO14</v>
          </cell>
          <cell r="DM1" t="str">
            <v>CO15</v>
          </cell>
          <cell r="DN1" t="str">
            <v>CO16</v>
          </cell>
          <cell r="DO1" t="str">
            <v>CO17</v>
          </cell>
          <cell r="DP1" t="str">
            <v>CO18</v>
          </cell>
          <cell r="DQ1" t="str">
            <v>CR01</v>
          </cell>
          <cell r="DR1" t="str">
            <v>CR02</v>
          </cell>
          <cell r="DS1" t="str">
            <v>CR03</v>
          </cell>
          <cell r="DT1" t="str">
            <v>CR04</v>
          </cell>
          <cell r="DU1" t="str">
            <v>CR05</v>
          </cell>
          <cell r="DV1" t="str">
            <v>C1.2</v>
          </cell>
        </row>
        <row r="2">
          <cell r="A2" t="str">
            <v>BAG</v>
          </cell>
          <cell r="B2" t="str">
            <v>DE1</v>
          </cell>
          <cell r="C2">
            <v>1</v>
          </cell>
          <cell r="D2">
            <v>0</v>
          </cell>
          <cell r="E2" t="str">
            <v>EC-0001-878061</v>
          </cell>
          <cell r="F2">
            <v>42464</v>
          </cell>
          <cell r="G2">
            <v>42685</v>
          </cell>
          <cell r="H2">
            <v>42685</v>
          </cell>
          <cell r="R2">
            <v>1</v>
          </cell>
          <cell r="S2">
            <v>42439</v>
          </cell>
          <cell r="T2">
            <v>79</v>
          </cell>
          <cell r="U2" t="str">
            <v>B.Herrenalb IV R1-165022</v>
          </cell>
          <cell r="V2" t="str">
            <v>165022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1</v>
          </cell>
          <cell r="AB2">
            <v>4</v>
          </cell>
          <cell r="AC2">
            <v>1</v>
          </cell>
          <cell r="AD2">
            <v>1</v>
          </cell>
          <cell r="AE2">
            <v>11</v>
          </cell>
          <cell r="AG2" t="str">
            <v>{1,""}</v>
          </cell>
          <cell r="AH2">
            <v>4</v>
          </cell>
          <cell r="AI2">
            <v>1</v>
          </cell>
          <cell r="AJ2">
            <v>3</v>
          </cell>
          <cell r="AM2">
            <v>0</v>
          </cell>
          <cell r="AN2">
            <v>1</v>
          </cell>
          <cell r="AO2">
            <v>0</v>
          </cell>
          <cell r="AP2" t="str">
            <v>{2,3,""}</v>
          </cell>
          <cell r="AT2">
            <v>10</v>
          </cell>
          <cell r="AX2">
            <v>1</v>
          </cell>
          <cell r="AY2">
            <v>0</v>
          </cell>
          <cell r="BA2">
            <v>0</v>
          </cell>
          <cell r="BB2">
            <v>0</v>
          </cell>
          <cell r="BC2">
            <v>0</v>
          </cell>
          <cell r="BD2" t="str">
            <v>{6,9,11,""}</v>
          </cell>
          <cell r="BF2">
            <v>5</v>
          </cell>
          <cell r="BG2">
            <v>1</v>
          </cell>
          <cell r="BI2">
            <v>2</v>
          </cell>
          <cell r="BJ2">
            <v>2</v>
          </cell>
          <cell r="BL2">
            <v>6</v>
          </cell>
          <cell r="BM2">
            <v>1</v>
          </cell>
          <cell r="BO2">
            <v>1</v>
          </cell>
          <cell r="BP2" t="str">
            <v>Korntal-Münchingen</v>
          </cell>
          <cell r="BQ2" t="str">
            <v>26</v>
          </cell>
          <cell r="BR2" t="str">
            <v>Königsbergerstraße</v>
          </cell>
          <cell r="BS2" t="str">
            <v>70825</v>
          </cell>
          <cell r="BT2" t="str">
            <v>Kindertagesstätte Rührberg</v>
          </cell>
          <cell r="BU2" t="str">
            <v>Stadt Korntal-Münchingen</v>
          </cell>
          <cell r="BV2" t="str">
            <v>www.korntal-muenchingen.de</v>
          </cell>
          <cell r="BW2">
            <v>3</v>
          </cell>
          <cell r="BX2">
            <v>2</v>
          </cell>
          <cell r="BZ2">
            <v>4</v>
          </cell>
          <cell r="CA2">
            <v>4</v>
          </cell>
          <cell r="CB2">
            <v>4</v>
          </cell>
          <cell r="CC2">
            <v>4</v>
          </cell>
          <cell r="CD2">
            <v>4</v>
          </cell>
          <cell r="CE2">
            <v>4</v>
          </cell>
          <cell r="CF2">
            <v>0</v>
          </cell>
          <cell r="CH2">
            <v>1</v>
          </cell>
          <cell r="CI2">
            <v>0</v>
          </cell>
          <cell r="CJ2">
            <v>0</v>
          </cell>
          <cell r="CK2">
            <v>1</v>
          </cell>
          <cell r="CN2">
            <v>0</v>
          </cell>
          <cell r="CO2">
            <v>0</v>
          </cell>
          <cell r="CP2" t="str">
            <v>EC.0001.15</v>
          </cell>
          <cell r="CQ2" t="str">
            <v>Elternchance – Familien früh für Bildung gewinnen</v>
          </cell>
          <cell r="CR2" t="str">
            <v>11cbf0ee-d48b-482b-bc77-c6f6cbc0c453</v>
          </cell>
          <cell r="CS2">
            <v>31</v>
          </cell>
          <cell r="CT2">
            <v>100</v>
          </cell>
          <cell r="CU2">
            <v>100</v>
          </cell>
          <cell r="CV2">
            <v>2016</v>
          </cell>
          <cell r="CW2">
            <v>2016</v>
          </cell>
          <cell r="CX2" t="str">
            <v>lisa.persch@freenet.de</v>
          </cell>
          <cell r="CY2" t="b">
            <v>0</v>
          </cell>
          <cell r="CZ2" t="b">
            <v>0</v>
          </cell>
          <cell r="DA2" t="b">
            <v>0</v>
          </cell>
          <cell r="DB2" t="b">
            <v>0</v>
          </cell>
          <cell r="DC2" t="b">
            <v>1</v>
          </cell>
          <cell r="DD2" t="b">
            <v>0</v>
          </cell>
          <cell r="DE2" t="b">
            <v>0</v>
          </cell>
          <cell r="DF2" t="b">
            <v>0</v>
          </cell>
          <cell r="DG2" t="b">
            <v>0</v>
          </cell>
          <cell r="DH2" t="b">
            <v>1</v>
          </cell>
          <cell r="DI2" t="b">
            <v>0</v>
          </cell>
          <cell r="DJ2" t="b">
            <v>0</v>
          </cell>
          <cell r="DK2" t="b">
            <v>0</v>
          </cell>
          <cell r="DL2" t="b">
            <v>0</v>
          </cell>
          <cell r="DM2" t="b">
            <v>0</v>
          </cell>
          <cell r="DN2" t="b">
            <v>0</v>
          </cell>
          <cell r="DO2" t="b">
            <v>0</v>
          </cell>
          <cell r="DP2" t="b">
            <v>0</v>
          </cell>
          <cell r="DQ2" t="b">
            <v>0</v>
          </cell>
          <cell r="DR2" t="b">
            <v>0</v>
          </cell>
          <cell r="DS2" t="b">
            <v>1</v>
          </cell>
          <cell r="DT2" t="b">
            <v>0</v>
          </cell>
          <cell r="DU2" t="b">
            <v>0</v>
          </cell>
          <cell r="DV2" t="b">
            <v>1</v>
          </cell>
        </row>
        <row r="3">
          <cell r="A3" t="str">
            <v>BAG</v>
          </cell>
          <cell r="B3" t="str">
            <v>DE2</v>
          </cell>
          <cell r="C3">
            <v>1</v>
          </cell>
          <cell r="D3">
            <v>0</v>
          </cell>
          <cell r="E3" t="str">
            <v>EC-0001-868154</v>
          </cell>
          <cell r="F3">
            <v>42801</v>
          </cell>
          <cell r="G3">
            <v>43085</v>
          </cell>
          <cell r="H3">
            <v>43085</v>
          </cell>
          <cell r="K3" t="str">
            <v>Elternkursleiterin des Elternkurses "Starke Eltern-Starke Kinder"</v>
          </cell>
          <cell r="L3" t="str">
            <v>Kursleiterin" Gemeinsam sind wir stark"</v>
          </cell>
          <cell r="R3">
            <v>1</v>
          </cell>
          <cell r="S3">
            <v>42625</v>
          </cell>
          <cell r="T3">
            <v>25</v>
          </cell>
          <cell r="U3" t="str">
            <v xml:space="preserve">Würzburg 172132 </v>
          </cell>
          <cell r="V3" t="str">
            <v>172132</v>
          </cell>
          <cell r="W3">
            <v>0</v>
          </cell>
          <cell r="X3">
            <v>0</v>
          </cell>
          <cell r="Y3">
            <v>0</v>
          </cell>
          <cell r="Z3">
            <v>0</v>
          </cell>
          <cell r="AA3">
            <v>1</v>
          </cell>
          <cell r="AB3">
            <v>7</v>
          </cell>
          <cell r="AC3">
            <v>2</v>
          </cell>
          <cell r="AD3">
            <v>13</v>
          </cell>
          <cell r="AE3">
            <v>8</v>
          </cell>
          <cell r="AG3" t="str">
            <v>{9,10,""}</v>
          </cell>
          <cell r="AH3">
            <v>2</v>
          </cell>
          <cell r="AI3">
            <v>1</v>
          </cell>
          <cell r="AJ3">
            <v>5</v>
          </cell>
          <cell r="AK3" t="str">
            <v>Elternkursleiterin für den Elternkurs des Deutschen Kinderschutzbundes "Starke Eltern-Starke Kinder"</v>
          </cell>
          <cell r="AM3">
            <v>1</v>
          </cell>
          <cell r="AN3">
            <v>0</v>
          </cell>
          <cell r="AO3">
            <v>0</v>
          </cell>
          <cell r="AP3" t="str">
            <v>{2,3,5,""}</v>
          </cell>
          <cell r="AQ3" t="str">
            <v>Ich habe an der Veranstaltung"Elternbegleitung für geflüchtete Familien" in Würzburg teilgenommen</v>
          </cell>
          <cell r="AT3">
            <v>10</v>
          </cell>
          <cell r="AX3">
            <v>2</v>
          </cell>
          <cell r="AY3">
            <v>0</v>
          </cell>
          <cell r="BA3">
            <v>0</v>
          </cell>
          <cell r="BB3">
            <v>0</v>
          </cell>
          <cell r="BC3">
            <v>0</v>
          </cell>
          <cell r="BD3" t="str">
            <v>{5,6,7,""}</v>
          </cell>
          <cell r="BF3">
            <v>1</v>
          </cell>
          <cell r="BG3">
            <v>2</v>
          </cell>
          <cell r="BI3">
            <v>2</v>
          </cell>
          <cell r="BJ3">
            <v>2</v>
          </cell>
          <cell r="BL3">
            <v>4</v>
          </cell>
          <cell r="BM3">
            <v>2</v>
          </cell>
          <cell r="BO3">
            <v>2</v>
          </cell>
          <cell r="BP3" t="str">
            <v>Würzburg</v>
          </cell>
          <cell r="BQ3" t="str">
            <v>3</v>
          </cell>
          <cell r="BR3" t="str">
            <v>Franziskanerplatz</v>
          </cell>
          <cell r="BS3" t="str">
            <v>97070</v>
          </cell>
          <cell r="BT3" t="str">
            <v>Kinderschutzbund Würzburg</v>
          </cell>
          <cell r="BU3" t="str">
            <v>Deutscher Kinderschutzbund Kreisverband Würzburg e.V.</v>
          </cell>
          <cell r="BV3" t="str">
            <v>www.kinderschutzbund-wuerzburg.de/</v>
          </cell>
          <cell r="BW3">
            <v>1</v>
          </cell>
          <cell r="BX3">
            <v>3</v>
          </cell>
          <cell r="BZ3">
            <v>4</v>
          </cell>
          <cell r="CA3">
            <v>3</v>
          </cell>
          <cell r="CB3">
            <v>4</v>
          </cell>
          <cell r="CC3">
            <v>4</v>
          </cell>
          <cell r="CD3">
            <v>2</v>
          </cell>
          <cell r="CE3">
            <v>4</v>
          </cell>
          <cell r="CF3">
            <v>0</v>
          </cell>
          <cell r="CH3">
            <v>1</v>
          </cell>
          <cell r="CI3">
            <v>0</v>
          </cell>
          <cell r="CJ3">
            <v>0</v>
          </cell>
          <cell r="CK3">
            <v>1</v>
          </cell>
          <cell r="CN3">
            <v>0</v>
          </cell>
          <cell r="CO3">
            <v>0</v>
          </cell>
          <cell r="CP3" t="str">
            <v>EC.0001.15</v>
          </cell>
          <cell r="CQ3" t="str">
            <v>Elternchance – Familien früh für Bildung gewinnen</v>
          </cell>
          <cell r="CR3" t="str">
            <v>d16a9aed-197a-41a4-8130-d4054928e01e</v>
          </cell>
          <cell r="CS3">
            <v>49</v>
          </cell>
          <cell r="CT3">
            <v>100</v>
          </cell>
          <cell r="CU3">
            <v>100</v>
          </cell>
          <cell r="CV3">
            <v>2017</v>
          </cell>
          <cell r="CW3">
            <v>2017</v>
          </cell>
          <cell r="CX3" t="str">
            <v>apertler@gmx.de</v>
          </cell>
          <cell r="CY3" t="b">
            <v>0</v>
          </cell>
          <cell r="CZ3" t="b">
            <v>0</v>
          </cell>
          <cell r="DA3" t="b">
            <v>0</v>
          </cell>
          <cell r="DB3" t="b">
            <v>0</v>
          </cell>
          <cell r="DC3" t="b">
            <v>1</v>
          </cell>
          <cell r="DD3" t="b">
            <v>0</v>
          </cell>
          <cell r="DE3" t="b">
            <v>0</v>
          </cell>
          <cell r="DF3" t="b">
            <v>0</v>
          </cell>
          <cell r="DG3" t="b">
            <v>0</v>
          </cell>
          <cell r="DH3" t="b">
            <v>0</v>
          </cell>
          <cell r="DI3" t="b">
            <v>1</v>
          </cell>
          <cell r="DJ3" t="b">
            <v>0</v>
          </cell>
          <cell r="DK3" t="b">
            <v>0</v>
          </cell>
          <cell r="DL3" t="b">
            <v>0</v>
          </cell>
          <cell r="DM3" t="b">
            <v>0</v>
          </cell>
          <cell r="DN3" t="b">
            <v>0</v>
          </cell>
          <cell r="DO3" t="b">
            <v>0</v>
          </cell>
          <cell r="DP3" t="b">
            <v>0</v>
          </cell>
          <cell r="DQ3" t="b">
            <v>0</v>
          </cell>
          <cell r="DR3" t="b">
            <v>0</v>
          </cell>
          <cell r="DS3" t="b">
            <v>1</v>
          </cell>
          <cell r="DT3" t="b">
            <v>0</v>
          </cell>
          <cell r="DU3" t="b">
            <v>0</v>
          </cell>
          <cell r="DV3" t="b">
            <v>1</v>
          </cell>
        </row>
        <row r="4">
          <cell r="A4" t="str">
            <v>BAG</v>
          </cell>
          <cell r="B4" t="str">
            <v>DE9</v>
          </cell>
          <cell r="C4">
            <v>1</v>
          </cell>
          <cell r="D4">
            <v>1</v>
          </cell>
          <cell r="E4" t="str">
            <v>EC-0001-632234</v>
          </cell>
          <cell r="F4">
            <v>42471</v>
          </cell>
          <cell r="G4">
            <v>42668</v>
          </cell>
          <cell r="H4">
            <v>42668</v>
          </cell>
          <cell r="K4" t="str">
            <v>integrative Erziehung und Bildung in Kindergärten</v>
          </cell>
          <cell r="L4" t="str">
            <v>Sozialtrainer für Kinder mit AD(H)S</v>
          </cell>
          <cell r="M4" t="str">
            <v>Bildung von Anfang an... Frühkindliche Pädagogik im Elementar-und Primarbereich</v>
          </cell>
          <cell r="R4">
            <v>1</v>
          </cell>
          <cell r="S4">
            <v>42341</v>
          </cell>
          <cell r="T4">
            <v>91</v>
          </cell>
          <cell r="U4" t="str">
            <v>Aurich R1-165023</v>
          </cell>
          <cell r="V4" t="str">
            <v>165023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4</v>
          </cell>
          <cell r="AC4">
            <v>1</v>
          </cell>
          <cell r="AD4">
            <v>1</v>
          </cell>
          <cell r="AE4">
            <v>11</v>
          </cell>
          <cell r="AG4" t="str">
            <v>{1,""}</v>
          </cell>
          <cell r="AH4">
            <v>1</v>
          </cell>
          <cell r="AI4">
            <v>1</v>
          </cell>
          <cell r="AJ4">
            <v>5</v>
          </cell>
          <cell r="AM4">
            <v>0</v>
          </cell>
          <cell r="AN4">
            <v>0</v>
          </cell>
          <cell r="AO4">
            <v>0</v>
          </cell>
          <cell r="AQ4" t="str">
            <v>durch den Träger</v>
          </cell>
          <cell r="AX4">
            <v>2</v>
          </cell>
          <cell r="AY4">
            <v>0</v>
          </cell>
          <cell r="BA4">
            <v>0</v>
          </cell>
          <cell r="BB4">
            <v>0</v>
          </cell>
          <cell r="BC4">
            <v>0</v>
          </cell>
          <cell r="BD4" t="str">
            <v>{2,6,9,""}</v>
          </cell>
          <cell r="BF4">
            <v>1</v>
          </cell>
          <cell r="BG4">
            <v>1</v>
          </cell>
          <cell r="BI4">
            <v>6</v>
          </cell>
          <cell r="BJ4">
            <v>4</v>
          </cell>
          <cell r="BL4">
            <v>8</v>
          </cell>
          <cell r="BM4">
            <v>1</v>
          </cell>
          <cell r="BO4">
            <v>9</v>
          </cell>
          <cell r="BP4" t="str">
            <v>Südbrookmerland</v>
          </cell>
          <cell r="BQ4" t="str">
            <v>17</v>
          </cell>
          <cell r="BR4" t="str">
            <v>Schultrift</v>
          </cell>
          <cell r="BS4" t="str">
            <v>26624</v>
          </cell>
          <cell r="BT4" t="str">
            <v>DRK Kindergarten Moordorf</v>
          </cell>
          <cell r="BU4" t="str">
            <v>DRK-Kreisverband Aurich</v>
          </cell>
          <cell r="BW4">
            <v>3</v>
          </cell>
          <cell r="BZ4">
            <v>3</v>
          </cell>
          <cell r="CA4">
            <v>4</v>
          </cell>
          <cell r="CB4">
            <v>3</v>
          </cell>
          <cell r="CC4">
            <v>4</v>
          </cell>
          <cell r="CD4">
            <v>2</v>
          </cell>
          <cell r="CE4">
            <v>3</v>
          </cell>
          <cell r="CF4">
            <v>0</v>
          </cell>
          <cell r="CH4">
            <v>1</v>
          </cell>
          <cell r="CI4">
            <v>0</v>
          </cell>
          <cell r="CJ4">
            <v>0</v>
          </cell>
          <cell r="CK4">
            <v>1</v>
          </cell>
          <cell r="CN4">
            <v>0</v>
          </cell>
          <cell r="CO4">
            <v>0</v>
          </cell>
          <cell r="CP4" t="str">
            <v>EC.0001.15</v>
          </cell>
          <cell r="CQ4" t="str">
            <v>Elternchance – Familien früh für Bildung gewinnen</v>
          </cell>
          <cell r="CR4" t="str">
            <v>0a29a6b4-fe64-4ba9-817f-a39a2f1bef77</v>
          </cell>
          <cell r="CS4">
            <v>40</v>
          </cell>
          <cell r="CT4">
            <v>100</v>
          </cell>
          <cell r="CU4">
            <v>100</v>
          </cell>
          <cell r="CV4">
            <v>2016</v>
          </cell>
          <cell r="CW4">
            <v>2016</v>
          </cell>
          <cell r="CY4" t="b">
            <v>0</v>
          </cell>
          <cell r="CZ4" t="b">
            <v>0</v>
          </cell>
          <cell r="DA4" t="b">
            <v>0</v>
          </cell>
          <cell r="DB4" t="b">
            <v>0</v>
          </cell>
          <cell r="DC4" t="b">
            <v>1</v>
          </cell>
          <cell r="DD4" t="b">
            <v>0</v>
          </cell>
          <cell r="DE4" t="b">
            <v>0</v>
          </cell>
          <cell r="DF4" t="b">
            <v>0</v>
          </cell>
          <cell r="DG4" t="b">
            <v>0</v>
          </cell>
          <cell r="DH4" t="b">
            <v>1</v>
          </cell>
          <cell r="DI4" t="b">
            <v>0</v>
          </cell>
          <cell r="DJ4" t="b">
            <v>0</v>
          </cell>
          <cell r="DK4" t="b">
            <v>0</v>
          </cell>
          <cell r="DL4" t="b">
            <v>0</v>
          </cell>
          <cell r="DM4" t="b">
            <v>0</v>
          </cell>
          <cell r="DN4" t="b">
            <v>0</v>
          </cell>
          <cell r="DO4" t="b">
            <v>0</v>
          </cell>
          <cell r="DP4" t="b">
            <v>1</v>
          </cell>
          <cell r="DQ4" t="b">
            <v>0</v>
          </cell>
          <cell r="DR4" t="b">
            <v>0</v>
          </cell>
          <cell r="DS4" t="b">
            <v>1</v>
          </cell>
          <cell r="DT4" t="b">
            <v>0</v>
          </cell>
          <cell r="DU4" t="b">
            <v>0</v>
          </cell>
          <cell r="DV4" t="b">
            <v>1</v>
          </cell>
        </row>
        <row r="5">
          <cell r="A5" t="str">
            <v>BAG</v>
          </cell>
          <cell r="B5" t="str">
            <v>DE1</v>
          </cell>
          <cell r="C5">
            <v>1</v>
          </cell>
          <cell r="D5">
            <v>0</v>
          </cell>
          <cell r="E5" t="str">
            <v>EC-0001-827918</v>
          </cell>
          <cell r="F5">
            <v>42464</v>
          </cell>
          <cell r="G5">
            <v>42685</v>
          </cell>
          <cell r="H5">
            <v>42685</v>
          </cell>
          <cell r="R5">
            <v>1</v>
          </cell>
          <cell r="S5">
            <v>42318</v>
          </cell>
          <cell r="T5">
            <v>79</v>
          </cell>
          <cell r="U5" t="str">
            <v>B.Herrenalb IV R1-165022</v>
          </cell>
          <cell r="V5" t="str">
            <v>165022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1</v>
          </cell>
          <cell r="AB5">
            <v>4</v>
          </cell>
          <cell r="AC5">
            <v>1</v>
          </cell>
          <cell r="AD5">
            <v>1</v>
          </cell>
          <cell r="AE5">
            <v>11</v>
          </cell>
          <cell r="AG5" t="str">
            <v>{1,""}</v>
          </cell>
          <cell r="AH5">
            <v>2</v>
          </cell>
          <cell r="AI5">
            <v>2</v>
          </cell>
          <cell r="AJ5">
            <v>5</v>
          </cell>
          <cell r="AM5">
            <v>1</v>
          </cell>
          <cell r="AN5">
            <v>1</v>
          </cell>
          <cell r="AO5">
            <v>0</v>
          </cell>
          <cell r="AP5" t="str">
            <v>{2,3,""}</v>
          </cell>
          <cell r="AT5">
            <v>10</v>
          </cell>
          <cell r="AX5">
            <v>2</v>
          </cell>
          <cell r="AY5">
            <v>0</v>
          </cell>
          <cell r="BA5">
            <v>0</v>
          </cell>
          <cell r="BB5">
            <v>0</v>
          </cell>
          <cell r="BC5">
            <v>0</v>
          </cell>
          <cell r="BD5" t="str">
            <v>{9,11,""}</v>
          </cell>
          <cell r="BF5">
            <v>8</v>
          </cell>
          <cell r="BG5">
            <v>1</v>
          </cell>
          <cell r="BI5">
            <v>2</v>
          </cell>
          <cell r="BJ5">
            <v>2</v>
          </cell>
          <cell r="BO5">
            <v>7</v>
          </cell>
          <cell r="BP5" t="str">
            <v>Friedberg</v>
          </cell>
          <cell r="BQ5" t="str">
            <v>12</v>
          </cell>
          <cell r="BR5" t="str">
            <v>Saarstrasse</v>
          </cell>
          <cell r="BS5" t="str">
            <v>61169</v>
          </cell>
          <cell r="BT5" t="str">
            <v>Städtische Kindertagesstätte "Villa Winzig"</v>
          </cell>
          <cell r="BU5" t="str">
            <v>Stadt Friedberg/Hessen</v>
          </cell>
          <cell r="BV5" t="str">
            <v>friedberg-hessen.de</v>
          </cell>
          <cell r="BW5">
            <v>3</v>
          </cell>
          <cell r="BX5">
            <v>1</v>
          </cell>
          <cell r="BZ5">
            <v>4</v>
          </cell>
          <cell r="CA5">
            <v>3</v>
          </cell>
          <cell r="CB5">
            <v>4</v>
          </cell>
          <cell r="CC5">
            <v>3</v>
          </cell>
          <cell r="CD5">
            <v>2</v>
          </cell>
          <cell r="CE5">
            <v>3</v>
          </cell>
          <cell r="CF5">
            <v>0</v>
          </cell>
          <cell r="CH5">
            <v>1</v>
          </cell>
          <cell r="CI5">
            <v>0</v>
          </cell>
          <cell r="CJ5">
            <v>0</v>
          </cell>
          <cell r="CK5">
            <v>1</v>
          </cell>
          <cell r="CN5">
            <v>0</v>
          </cell>
          <cell r="CO5">
            <v>0</v>
          </cell>
          <cell r="CP5" t="str">
            <v>EC.0001.15</v>
          </cell>
          <cell r="CQ5" t="str">
            <v>Elternchance – Familien früh für Bildung gewinnen</v>
          </cell>
          <cell r="CR5" t="str">
            <v>c763e06d-7b63-440f-a21f-19d773bac36b</v>
          </cell>
          <cell r="CS5">
            <v>47</v>
          </cell>
          <cell r="CT5">
            <v>100</v>
          </cell>
          <cell r="CU5">
            <v>100</v>
          </cell>
          <cell r="CV5">
            <v>2016</v>
          </cell>
          <cell r="CW5">
            <v>2016</v>
          </cell>
          <cell r="CX5" t="str">
            <v>s.petersen6@web.de</v>
          </cell>
          <cell r="CY5" t="b">
            <v>0</v>
          </cell>
          <cell r="CZ5" t="b">
            <v>0</v>
          </cell>
          <cell r="DA5" t="b">
            <v>0</v>
          </cell>
          <cell r="DB5" t="b">
            <v>0</v>
          </cell>
          <cell r="DC5" t="b">
            <v>1</v>
          </cell>
          <cell r="DD5" t="b">
            <v>0</v>
          </cell>
          <cell r="DE5" t="b">
            <v>0</v>
          </cell>
          <cell r="DF5" t="b">
            <v>0</v>
          </cell>
          <cell r="DG5" t="b">
            <v>0</v>
          </cell>
          <cell r="DH5" t="b">
            <v>1</v>
          </cell>
          <cell r="DI5" t="b">
            <v>0</v>
          </cell>
          <cell r="DJ5" t="b">
            <v>0</v>
          </cell>
          <cell r="DK5" t="b">
            <v>0</v>
          </cell>
          <cell r="DL5" t="b">
            <v>0</v>
          </cell>
          <cell r="DM5" t="b">
            <v>0</v>
          </cell>
          <cell r="DN5" t="b">
            <v>0</v>
          </cell>
          <cell r="DO5" t="b">
            <v>0</v>
          </cell>
          <cell r="DP5" t="b">
            <v>0</v>
          </cell>
          <cell r="DQ5" t="b">
            <v>0</v>
          </cell>
          <cell r="DR5" t="b">
            <v>0</v>
          </cell>
          <cell r="DS5" t="b">
            <v>1</v>
          </cell>
          <cell r="DT5" t="b">
            <v>0</v>
          </cell>
          <cell r="DU5" t="b">
            <v>0</v>
          </cell>
          <cell r="DV5" t="b">
            <v>1</v>
          </cell>
        </row>
        <row r="6">
          <cell r="A6" t="str">
            <v>BAG</v>
          </cell>
          <cell r="B6" t="str">
            <v>DE2</v>
          </cell>
          <cell r="C6">
            <v>1</v>
          </cell>
          <cell r="D6">
            <v>0</v>
          </cell>
          <cell r="E6" t="str">
            <v>EC-0001-873901</v>
          </cell>
          <cell r="F6">
            <v>42527</v>
          </cell>
          <cell r="G6">
            <v>42692</v>
          </cell>
          <cell r="H6">
            <v>42692</v>
          </cell>
          <cell r="K6" t="str">
            <v>Rechtsfragen und sozialrechtliche Hintergründe für offene Hilfen</v>
          </cell>
          <cell r="R6">
            <v>1</v>
          </cell>
          <cell r="S6">
            <v>42494</v>
          </cell>
          <cell r="T6">
            <v>83</v>
          </cell>
          <cell r="U6" t="str">
            <v>B.Staffelstein R1-165011</v>
          </cell>
          <cell r="V6" t="str">
            <v>165011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1</v>
          </cell>
          <cell r="AB6">
            <v>8</v>
          </cell>
          <cell r="AC6">
            <v>1</v>
          </cell>
          <cell r="AD6">
            <v>6</v>
          </cell>
          <cell r="AE6">
            <v>11</v>
          </cell>
          <cell r="AH6">
            <v>1</v>
          </cell>
          <cell r="AI6">
            <v>4</v>
          </cell>
          <cell r="AJ6">
            <v>1</v>
          </cell>
          <cell r="AK6" t="str">
            <v>Pflegeberatungsbesuche und ehrenamtlich i.d.Flüchtlingshilfe</v>
          </cell>
          <cell r="AL6" t="str">
            <v>Krankenschwester</v>
          </cell>
          <cell r="AM6">
            <v>1</v>
          </cell>
          <cell r="AN6">
            <v>1</v>
          </cell>
          <cell r="AO6">
            <v>0</v>
          </cell>
          <cell r="AP6" t="str">
            <v>{3,""}</v>
          </cell>
          <cell r="AR6">
            <v>47</v>
          </cell>
          <cell r="AT6">
            <v>10</v>
          </cell>
          <cell r="AX6">
            <v>2</v>
          </cell>
          <cell r="AY6">
            <v>0</v>
          </cell>
          <cell r="BA6">
            <v>0</v>
          </cell>
          <cell r="BB6">
            <v>0</v>
          </cell>
          <cell r="BC6">
            <v>1</v>
          </cell>
          <cell r="BD6" t="str">
            <v>{4,7,""}</v>
          </cell>
          <cell r="BO6">
            <v>2</v>
          </cell>
          <cell r="BP6" t="str">
            <v>Neuendettelsau, Bechhofen</v>
          </cell>
          <cell r="BQ6" t="str">
            <v>16,1</v>
          </cell>
          <cell r="BR6" t="str">
            <v>Wilhelm-Löhe-Str., Adlerstr.</v>
          </cell>
          <cell r="BS6" t="str">
            <v>91564,91572</v>
          </cell>
          <cell r="BT6" t="str">
            <v>Selma-Haffner-Heim, OH Bechhofen</v>
          </cell>
          <cell r="BU6" t="str">
            <v>Diakonie Neuendettelsau, Regens Wagner</v>
          </cell>
          <cell r="BV6" t="str">
            <v>www.diakonieneuendettelsau.de,www.caritas.de</v>
          </cell>
          <cell r="BW6">
            <v>3</v>
          </cell>
          <cell r="BX6">
            <v>3</v>
          </cell>
          <cell r="CB6">
            <v>4</v>
          </cell>
          <cell r="CF6">
            <v>0</v>
          </cell>
          <cell r="CH6">
            <v>1</v>
          </cell>
          <cell r="CI6">
            <v>0</v>
          </cell>
          <cell r="CJ6">
            <v>0</v>
          </cell>
          <cell r="CK6">
            <v>1</v>
          </cell>
          <cell r="CN6">
            <v>0</v>
          </cell>
          <cell r="CO6">
            <v>0</v>
          </cell>
          <cell r="CP6" t="str">
            <v>EC.0001.15</v>
          </cell>
          <cell r="CQ6" t="str">
            <v>Elternchance – Familien früh für Bildung gewinnen</v>
          </cell>
          <cell r="CR6" t="str">
            <v>f8f13a02-4ccb-4742-9c3c-83d55a712b73</v>
          </cell>
          <cell r="CS6">
            <v>46</v>
          </cell>
          <cell r="CT6">
            <v>100</v>
          </cell>
          <cell r="CU6">
            <v>100</v>
          </cell>
          <cell r="CV6">
            <v>2016</v>
          </cell>
          <cell r="CW6">
            <v>2016</v>
          </cell>
          <cell r="CX6" t="str">
            <v>pfeiffmen@t-online.de</v>
          </cell>
          <cell r="CY6" t="b">
            <v>0</v>
          </cell>
          <cell r="CZ6" t="b">
            <v>0</v>
          </cell>
          <cell r="DA6" t="b">
            <v>0</v>
          </cell>
          <cell r="DB6" t="b">
            <v>0</v>
          </cell>
          <cell r="DC6" t="b">
            <v>1</v>
          </cell>
          <cell r="DD6" t="b">
            <v>0</v>
          </cell>
          <cell r="DE6" t="b">
            <v>0</v>
          </cell>
          <cell r="DF6" t="b">
            <v>0</v>
          </cell>
          <cell r="DG6" t="b">
            <v>0</v>
          </cell>
          <cell r="DH6" t="b">
            <v>1</v>
          </cell>
          <cell r="DI6" t="b">
            <v>0</v>
          </cell>
          <cell r="DJ6" t="b">
            <v>0</v>
          </cell>
          <cell r="DK6" t="b">
            <v>0</v>
          </cell>
          <cell r="DL6" t="b">
            <v>0</v>
          </cell>
          <cell r="DM6" t="b">
            <v>0</v>
          </cell>
          <cell r="DN6" t="b">
            <v>0</v>
          </cell>
          <cell r="DO6" t="b">
            <v>0</v>
          </cell>
          <cell r="DP6" t="b">
            <v>0</v>
          </cell>
          <cell r="DQ6" t="b">
            <v>0</v>
          </cell>
          <cell r="DR6" t="b">
            <v>0</v>
          </cell>
          <cell r="DS6" t="b">
            <v>1</v>
          </cell>
          <cell r="DT6" t="b">
            <v>0</v>
          </cell>
          <cell r="DU6" t="b">
            <v>0</v>
          </cell>
          <cell r="DV6" t="b">
            <v>1</v>
          </cell>
        </row>
        <row r="7">
          <cell r="A7" t="str">
            <v>BAG</v>
          </cell>
          <cell r="B7" t="str">
            <v>DE1</v>
          </cell>
          <cell r="C7">
            <v>1</v>
          </cell>
          <cell r="D7">
            <v>0</v>
          </cell>
          <cell r="E7" t="str">
            <v>EC-0001-617020</v>
          </cell>
          <cell r="F7">
            <v>42643</v>
          </cell>
          <cell r="G7">
            <v>42939</v>
          </cell>
          <cell r="H7">
            <v>42744</v>
          </cell>
          <cell r="R7">
            <v>1</v>
          </cell>
          <cell r="S7">
            <v>42628</v>
          </cell>
          <cell r="T7">
            <v>29</v>
          </cell>
          <cell r="U7" t="str">
            <v xml:space="preserve">Bad Herrenalb II 170726 </v>
          </cell>
          <cell r="V7" t="str">
            <v>170726</v>
          </cell>
          <cell r="W7">
            <v>1</v>
          </cell>
          <cell r="X7">
            <v>0</v>
          </cell>
          <cell r="Y7">
            <v>0</v>
          </cell>
          <cell r="Z7">
            <v>0</v>
          </cell>
          <cell r="AA7">
            <v>1</v>
          </cell>
          <cell r="AB7">
            <v>7</v>
          </cell>
          <cell r="AC7">
            <v>1</v>
          </cell>
          <cell r="AD7">
            <v>1</v>
          </cell>
          <cell r="AE7">
            <v>11</v>
          </cell>
          <cell r="AG7" t="str">
            <v>{1,""}</v>
          </cell>
          <cell r="AH7">
            <v>1</v>
          </cell>
          <cell r="AI7">
            <v>1</v>
          </cell>
          <cell r="AJ7">
            <v>2</v>
          </cell>
          <cell r="AM7">
            <v>0</v>
          </cell>
          <cell r="AN7">
            <v>1</v>
          </cell>
          <cell r="AO7">
            <v>0</v>
          </cell>
          <cell r="AP7" t="str">
            <v>{2,3,""}</v>
          </cell>
          <cell r="AT7">
            <v>10</v>
          </cell>
          <cell r="AX7">
            <v>1</v>
          </cell>
          <cell r="AY7">
            <v>0</v>
          </cell>
          <cell r="BA7">
            <v>0</v>
          </cell>
          <cell r="BB7">
            <v>0</v>
          </cell>
          <cell r="BC7">
            <v>0</v>
          </cell>
          <cell r="BD7" t="str">
            <v>{2,4,6,""}</v>
          </cell>
          <cell r="BF7">
            <v>2</v>
          </cell>
          <cell r="BG7">
            <v>2</v>
          </cell>
          <cell r="BI7">
            <v>8</v>
          </cell>
          <cell r="BJ7">
            <v>1</v>
          </cell>
          <cell r="BL7">
            <v>6</v>
          </cell>
          <cell r="BM7">
            <v>3</v>
          </cell>
          <cell r="BO7">
            <v>1</v>
          </cell>
          <cell r="BP7" t="str">
            <v>Tuttlingen</v>
          </cell>
          <cell r="BQ7" t="str">
            <v>63</v>
          </cell>
          <cell r="BR7" t="str">
            <v>Weimarstrasse</v>
          </cell>
          <cell r="BS7" t="str">
            <v>78532</v>
          </cell>
          <cell r="BT7" t="str">
            <v>Kita Alte Post</v>
          </cell>
          <cell r="BU7" t="str">
            <v>Stadt Tuttlingen</v>
          </cell>
          <cell r="BW7">
            <v>2</v>
          </cell>
          <cell r="BX7">
            <v>2</v>
          </cell>
          <cell r="BZ7">
            <v>3</v>
          </cell>
          <cell r="CA7">
            <v>3</v>
          </cell>
          <cell r="CB7">
            <v>6</v>
          </cell>
          <cell r="CC7">
            <v>3</v>
          </cell>
          <cell r="CD7">
            <v>1</v>
          </cell>
          <cell r="CE7">
            <v>3</v>
          </cell>
          <cell r="CF7">
            <v>0</v>
          </cell>
          <cell r="CI7">
            <v>0</v>
          </cell>
          <cell r="CJ7">
            <v>0</v>
          </cell>
          <cell r="CK7">
            <v>0</v>
          </cell>
          <cell r="CL7">
            <v>1</v>
          </cell>
          <cell r="CN7">
            <v>0</v>
          </cell>
          <cell r="CO7">
            <v>1</v>
          </cell>
          <cell r="CP7" t="str">
            <v>EC.0001.15</v>
          </cell>
          <cell r="CQ7" t="str">
            <v>Elternchance – Familien früh für Bildung gewinnen</v>
          </cell>
          <cell r="CR7" t="str">
            <v>8248bba2-2a7e-4f93-a708-9328f8b13984</v>
          </cell>
          <cell r="CS7">
            <v>32</v>
          </cell>
          <cell r="CT7">
            <v>100</v>
          </cell>
          <cell r="CU7">
            <v>100</v>
          </cell>
          <cell r="CV7">
            <v>2016</v>
          </cell>
          <cell r="CW7">
            <v>2017</v>
          </cell>
          <cell r="CX7" t="str">
            <v>pfeiffer.carina@gmx.de</v>
          </cell>
          <cell r="CY7" t="b">
            <v>0</v>
          </cell>
          <cell r="CZ7" t="b">
            <v>0</v>
          </cell>
          <cell r="DA7" t="b">
            <v>0</v>
          </cell>
          <cell r="DB7" t="b">
            <v>0</v>
          </cell>
          <cell r="DC7" t="b">
            <v>1</v>
          </cell>
          <cell r="DD7" t="b">
            <v>0</v>
          </cell>
          <cell r="DE7" t="b">
            <v>0</v>
          </cell>
          <cell r="DF7" t="b">
            <v>0</v>
          </cell>
          <cell r="DG7" t="b">
            <v>0</v>
          </cell>
          <cell r="DH7" t="b">
            <v>1</v>
          </cell>
          <cell r="DI7" t="b">
            <v>0</v>
          </cell>
          <cell r="DJ7" t="b">
            <v>0</v>
          </cell>
          <cell r="DK7" t="b">
            <v>0</v>
          </cell>
          <cell r="DL7" t="b">
            <v>0</v>
          </cell>
          <cell r="DM7" t="b">
            <v>0</v>
          </cell>
          <cell r="DN7" t="b">
            <v>1</v>
          </cell>
          <cell r="DO7" t="b">
            <v>0</v>
          </cell>
          <cell r="DP7" t="b">
            <v>0</v>
          </cell>
          <cell r="DQ7" t="b">
            <v>0</v>
          </cell>
          <cell r="DR7" t="b">
            <v>0</v>
          </cell>
          <cell r="DS7" t="b">
            <v>0</v>
          </cell>
          <cell r="DT7" t="b">
            <v>0</v>
          </cell>
          <cell r="DU7" t="b">
            <v>0</v>
          </cell>
          <cell r="DV7" t="b">
            <v>0</v>
          </cell>
        </row>
        <row r="8">
          <cell r="A8" t="str">
            <v>BAG</v>
          </cell>
          <cell r="B8" t="str">
            <v>DEG</v>
          </cell>
          <cell r="C8">
            <v>2</v>
          </cell>
          <cell r="D8">
            <v>0</v>
          </cell>
          <cell r="E8" t="str">
            <v>EC-0001-703824</v>
          </cell>
          <cell r="F8">
            <v>42618</v>
          </cell>
          <cell r="G8">
            <v>42706</v>
          </cell>
          <cell r="H8">
            <v>42706</v>
          </cell>
          <cell r="R8">
            <v>1</v>
          </cell>
          <cell r="S8">
            <v>42513</v>
          </cell>
          <cell r="T8">
            <v>97</v>
          </cell>
          <cell r="U8" t="str">
            <v>Weimar R3-164045</v>
          </cell>
          <cell r="V8" t="str">
            <v>164045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1</v>
          </cell>
          <cell r="AB8">
            <v>7</v>
          </cell>
          <cell r="AC8">
            <v>2</v>
          </cell>
          <cell r="AD8">
            <v>13</v>
          </cell>
          <cell r="AE8">
            <v>6</v>
          </cell>
          <cell r="AG8" t="str">
            <v>{1,""}</v>
          </cell>
          <cell r="AH8">
            <v>1</v>
          </cell>
          <cell r="AI8">
            <v>1</v>
          </cell>
          <cell r="AJ8">
            <v>1</v>
          </cell>
          <cell r="AM8">
            <v>1</v>
          </cell>
          <cell r="AN8">
            <v>1</v>
          </cell>
          <cell r="AO8">
            <v>0</v>
          </cell>
          <cell r="AP8" t="str">
            <v>{2,""}</v>
          </cell>
          <cell r="AX8">
            <v>2</v>
          </cell>
          <cell r="AY8">
            <v>0</v>
          </cell>
          <cell r="BA8">
            <v>0</v>
          </cell>
          <cell r="BB8">
            <v>0</v>
          </cell>
          <cell r="BC8">
            <v>0</v>
          </cell>
          <cell r="BF8">
            <v>6</v>
          </cell>
          <cell r="BG8">
            <v>1</v>
          </cell>
          <cell r="BP8" t="str">
            <v>Nordhausen</v>
          </cell>
          <cell r="BQ8" t="str">
            <v>17</v>
          </cell>
          <cell r="BR8" t="str">
            <v>Arnoldstraße</v>
          </cell>
          <cell r="BS8" t="str">
            <v>99734</v>
          </cell>
          <cell r="BT8" t="str">
            <v>Domschlösschen</v>
          </cell>
          <cell r="BU8" t="str">
            <v>Jugendsozialwerk Nordhausen e.V.</v>
          </cell>
          <cell r="BW8">
            <v>2</v>
          </cell>
          <cell r="BZ8">
            <v>4</v>
          </cell>
          <cell r="CA8">
            <v>3</v>
          </cell>
          <cell r="CB8">
            <v>3</v>
          </cell>
          <cell r="CC8">
            <v>3</v>
          </cell>
          <cell r="CD8">
            <v>3</v>
          </cell>
          <cell r="CE8">
            <v>4</v>
          </cell>
          <cell r="CF8">
            <v>0</v>
          </cell>
          <cell r="CH8">
            <v>1</v>
          </cell>
          <cell r="CI8">
            <v>0</v>
          </cell>
          <cell r="CJ8">
            <v>0</v>
          </cell>
          <cell r="CK8">
            <v>1</v>
          </cell>
          <cell r="CN8">
            <v>0</v>
          </cell>
          <cell r="CO8">
            <v>0</v>
          </cell>
          <cell r="CP8" t="str">
            <v>EC.0001.15</v>
          </cell>
          <cell r="CQ8" t="str">
            <v>Elternchance – Familien früh für Bildung gewinnen</v>
          </cell>
          <cell r="CR8" t="str">
            <v>b79547dc-ff9f-4a8e-b490-7d56516da2e9</v>
          </cell>
          <cell r="CS8">
            <v>34</v>
          </cell>
          <cell r="CT8">
            <v>100</v>
          </cell>
          <cell r="CU8">
            <v>100</v>
          </cell>
          <cell r="CV8">
            <v>2016</v>
          </cell>
          <cell r="CW8">
            <v>2016</v>
          </cell>
          <cell r="CX8" t="str">
            <v>mara-luise@gmx.de</v>
          </cell>
          <cell r="CY8" t="b">
            <v>0</v>
          </cell>
          <cell r="CZ8" t="b">
            <v>0</v>
          </cell>
          <cell r="DA8" t="b">
            <v>0</v>
          </cell>
          <cell r="DB8" t="b">
            <v>0</v>
          </cell>
          <cell r="DC8" t="b">
            <v>1</v>
          </cell>
          <cell r="DD8" t="b">
            <v>0</v>
          </cell>
          <cell r="DE8" t="b">
            <v>0</v>
          </cell>
          <cell r="DF8" t="b">
            <v>0</v>
          </cell>
          <cell r="DG8" t="b">
            <v>0</v>
          </cell>
          <cell r="DH8" t="b">
            <v>0</v>
          </cell>
          <cell r="DI8" t="b">
            <v>1</v>
          </cell>
          <cell r="DJ8" t="b">
            <v>0</v>
          </cell>
          <cell r="DK8" t="b">
            <v>0</v>
          </cell>
          <cell r="DL8" t="b">
            <v>0</v>
          </cell>
          <cell r="DM8" t="b">
            <v>0</v>
          </cell>
          <cell r="DN8" t="b">
            <v>0</v>
          </cell>
          <cell r="DO8" t="b">
            <v>0</v>
          </cell>
          <cell r="DP8" t="b">
            <v>0</v>
          </cell>
          <cell r="DQ8" t="b">
            <v>0</v>
          </cell>
          <cell r="DR8" t="b">
            <v>0</v>
          </cell>
          <cell r="DS8" t="b">
            <v>1</v>
          </cell>
          <cell r="DT8" t="b">
            <v>0</v>
          </cell>
          <cell r="DU8" t="b">
            <v>0</v>
          </cell>
          <cell r="DV8" t="b">
            <v>1</v>
          </cell>
        </row>
        <row r="9">
          <cell r="A9" t="str">
            <v>BAG</v>
          </cell>
          <cell r="B9" t="str">
            <v>DEE</v>
          </cell>
          <cell r="C9">
            <v>2</v>
          </cell>
          <cell r="D9">
            <v>0</v>
          </cell>
          <cell r="E9" t="str">
            <v>EC-0001-815513</v>
          </cell>
          <cell r="F9">
            <v>42786</v>
          </cell>
          <cell r="G9">
            <v>42979</v>
          </cell>
          <cell r="H9">
            <v>42979</v>
          </cell>
          <cell r="K9" t="str">
            <v>Eltern-/ Entwicklungsgespräche mit Sorgeberechtigten</v>
          </cell>
          <cell r="R9">
            <v>1</v>
          </cell>
          <cell r="S9">
            <v>42627</v>
          </cell>
          <cell r="T9">
            <v>22</v>
          </cell>
          <cell r="U9" t="str">
            <v>Magdeburg 170707</v>
          </cell>
          <cell r="V9" t="str">
            <v>170707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1</v>
          </cell>
          <cell r="AB9">
            <v>4</v>
          </cell>
          <cell r="AC9">
            <v>1</v>
          </cell>
          <cell r="AD9">
            <v>1</v>
          </cell>
          <cell r="AE9">
            <v>11</v>
          </cell>
          <cell r="AG9" t="str">
            <v>{1,""}</v>
          </cell>
          <cell r="AH9">
            <v>1</v>
          </cell>
          <cell r="AI9">
            <v>4</v>
          </cell>
          <cell r="AJ9">
            <v>1</v>
          </cell>
          <cell r="AL9" t="str">
            <v>Erzieherin</v>
          </cell>
          <cell r="AM9">
            <v>0</v>
          </cell>
          <cell r="AN9">
            <v>1</v>
          </cell>
          <cell r="AO9">
            <v>0</v>
          </cell>
          <cell r="AP9" t="str">
            <v>{2,3,""}</v>
          </cell>
          <cell r="AT9">
            <v>10</v>
          </cell>
          <cell r="AX9">
            <v>1</v>
          </cell>
          <cell r="AY9">
            <v>0</v>
          </cell>
          <cell r="BA9">
            <v>0</v>
          </cell>
          <cell r="BB9">
            <v>0</v>
          </cell>
          <cell r="BC9">
            <v>0</v>
          </cell>
          <cell r="BD9" t="str">
            <v>{2,3,9,""}</v>
          </cell>
          <cell r="BE9" t="str">
            <v>Eltern-, Bastelnachmittage, Elternabende, Informationsweiterleitungen</v>
          </cell>
          <cell r="BF9">
            <v>2</v>
          </cell>
          <cell r="BG9">
            <v>1</v>
          </cell>
          <cell r="BI9">
            <v>3</v>
          </cell>
          <cell r="BJ9">
            <v>3</v>
          </cell>
          <cell r="BL9">
            <v>6</v>
          </cell>
          <cell r="BM9">
            <v>3</v>
          </cell>
          <cell r="BO9">
            <v>14</v>
          </cell>
          <cell r="BP9" t="str">
            <v>Zerbst/ Anhalt</v>
          </cell>
          <cell r="BQ9" t="str">
            <v>22</v>
          </cell>
          <cell r="BR9" t="str">
            <v>Heide</v>
          </cell>
          <cell r="BS9" t="str">
            <v>39261</v>
          </cell>
          <cell r="BT9" t="str">
            <v>Kindertagesstätte Heide</v>
          </cell>
          <cell r="BU9" t="str">
            <v>Volkssolidarität Kinder-, Jugend- und Familienwerk gGmbH S-A</v>
          </cell>
          <cell r="BV9" t="str">
            <v>www.volkssolidaritaet.de/kjf-ggmbh</v>
          </cell>
          <cell r="BW9">
            <v>3</v>
          </cell>
          <cell r="BX9">
            <v>2</v>
          </cell>
          <cell r="BZ9">
            <v>6</v>
          </cell>
          <cell r="CA9">
            <v>4</v>
          </cell>
          <cell r="CB9">
            <v>3</v>
          </cell>
          <cell r="CC9">
            <v>3</v>
          </cell>
          <cell r="CD9">
            <v>4</v>
          </cell>
          <cell r="CE9">
            <v>4</v>
          </cell>
          <cell r="CF9">
            <v>0</v>
          </cell>
          <cell r="CH9">
            <v>1</v>
          </cell>
          <cell r="CI9">
            <v>0</v>
          </cell>
          <cell r="CJ9">
            <v>0</v>
          </cell>
          <cell r="CK9">
            <v>1</v>
          </cell>
          <cell r="CN9">
            <v>0</v>
          </cell>
          <cell r="CO9">
            <v>0</v>
          </cell>
          <cell r="CP9" t="str">
            <v>EC.0001.15</v>
          </cell>
          <cell r="CQ9" t="str">
            <v>Elternchance – Familien früh für Bildung gewinnen</v>
          </cell>
          <cell r="CR9" t="str">
            <v>f43c9b1c-45e9-40b5-b6e6-b37b34cb4f5b</v>
          </cell>
          <cell r="CS9">
            <v>22</v>
          </cell>
          <cell r="CT9">
            <v>100</v>
          </cell>
          <cell r="CU9">
            <v>100</v>
          </cell>
          <cell r="CV9">
            <v>2017</v>
          </cell>
          <cell r="CW9">
            <v>2017</v>
          </cell>
          <cell r="CY9" t="b">
            <v>0</v>
          </cell>
          <cell r="CZ9" t="b">
            <v>0</v>
          </cell>
          <cell r="DA9" t="b">
            <v>0</v>
          </cell>
          <cell r="DB9" t="b">
            <v>0</v>
          </cell>
          <cell r="DC9" t="b">
            <v>1</v>
          </cell>
          <cell r="DD9" t="b">
            <v>1</v>
          </cell>
          <cell r="DE9" t="b">
            <v>0</v>
          </cell>
          <cell r="DF9" t="b">
            <v>0</v>
          </cell>
          <cell r="DG9" t="b">
            <v>0</v>
          </cell>
          <cell r="DH9" t="b">
            <v>1</v>
          </cell>
          <cell r="DI9" t="b">
            <v>0</v>
          </cell>
          <cell r="DJ9" t="b">
            <v>0</v>
          </cell>
          <cell r="DK9" t="b">
            <v>0</v>
          </cell>
          <cell r="DL9" t="b">
            <v>0</v>
          </cell>
          <cell r="DM9" t="b">
            <v>0</v>
          </cell>
          <cell r="DN9" t="b">
            <v>0</v>
          </cell>
          <cell r="DO9" t="b">
            <v>0</v>
          </cell>
          <cell r="DP9" t="b">
            <v>0</v>
          </cell>
          <cell r="DQ9" t="b">
            <v>0</v>
          </cell>
          <cell r="DR9" t="b">
            <v>0</v>
          </cell>
          <cell r="DS9" t="b">
            <v>1</v>
          </cell>
          <cell r="DT9" t="b">
            <v>0</v>
          </cell>
          <cell r="DU9" t="b">
            <v>0</v>
          </cell>
          <cell r="DV9" t="b">
            <v>1</v>
          </cell>
        </row>
        <row r="10">
          <cell r="A10" t="str">
            <v>BAG</v>
          </cell>
          <cell r="B10" t="str">
            <v>DE9</v>
          </cell>
          <cell r="C10">
            <v>4</v>
          </cell>
          <cell r="D10">
            <v>0</v>
          </cell>
          <cell r="E10" t="str">
            <v>EC-0001-738900</v>
          </cell>
          <cell r="F10">
            <v>42653</v>
          </cell>
          <cell r="G10">
            <v>42811</v>
          </cell>
          <cell r="H10">
            <v>42811</v>
          </cell>
          <cell r="K10" t="str">
            <v>PEKiP-Kursleiterin,</v>
          </cell>
          <cell r="L10" t="str">
            <v>Frühpädagogin, Heilerzieherin</v>
          </cell>
          <cell r="Q10" t="str">
            <v>Early Excelence Beraterin</v>
          </cell>
          <cell r="R10">
            <v>1</v>
          </cell>
          <cell r="S10">
            <v>42523</v>
          </cell>
          <cell r="T10">
            <v>5</v>
          </cell>
          <cell r="U10" t="str">
            <v>Cuxhaven 165053</v>
          </cell>
          <cell r="V10" t="str">
            <v>165053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1</v>
          </cell>
          <cell r="AB10">
            <v>7</v>
          </cell>
          <cell r="AC10">
            <v>1</v>
          </cell>
          <cell r="AD10">
            <v>10</v>
          </cell>
          <cell r="AE10">
            <v>11</v>
          </cell>
          <cell r="AG10" t="str">
            <v>{2,""}</v>
          </cell>
          <cell r="AH10">
            <v>2</v>
          </cell>
          <cell r="AI10">
            <v>1</v>
          </cell>
          <cell r="AJ10">
            <v>3</v>
          </cell>
          <cell r="AM10">
            <v>1</v>
          </cell>
          <cell r="AN10">
            <v>1</v>
          </cell>
          <cell r="AO10">
            <v>0</v>
          </cell>
          <cell r="AP10" t="str">
            <v>{1,3,""}</v>
          </cell>
          <cell r="AT10">
            <v>10</v>
          </cell>
          <cell r="AV10">
            <v>12</v>
          </cell>
          <cell r="AX10">
            <v>2</v>
          </cell>
          <cell r="AY10">
            <v>0</v>
          </cell>
          <cell r="BA10">
            <v>0</v>
          </cell>
          <cell r="BB10">
            <v>1</v>
          </cell>
          <cell r="BC10">
            <v>0</v>
          </cell>
          <cell r="BD10" t="str">
            <v>{3,4,11,""}</v>
          </cell>
          <cell r="BF10">
            <v>6</v>
          </cell>
          <cell r="BG10">
            <v>3</v>
          </cell>
          <cell r="BI10">
            <v>2</v>
          </cell>
          <cell r="BJ10">
            <v>2</v>
          </cell>
          <cell r="BL10">
            <v>9</v>
          </cell>
          <cell r="BM10">
            <v>4</v>
          </cell>
          <cell r="BO10">
            <v>15</v>
          </cell>
          <cell r="BP10" t="str">
            <v>Neumünster</v>
          </cell>
          <cell r="BQ10" t="str">
            <v>42651</v>
          </cell>
          <cell r="BR10" t="str">
            <v>Wilhelmstraße</v>
          </cell>
          <cell r="BS10" t="str">
            <v>24534</v>
          </cell>
          <cell r="BT10" t="str">
            <v>Familienzentrum Werderstraße</v>
          </cell>
          <cell r="BU10" t="str">
            <v>Stadt Neumünster</v>
          </cell>
          <cell r="BV10" t="str">
            <v>www.neumuenster.de</v>
          </cell>
          <cell r="BW10">
            <v>3</v>
          </cell>
          <cell r="BX10">
            <v>1</v>
          </cell>
          <cell r="BZ10">
            <v>2</v>
          </cell>
          <cell r="CA10">
            <v>6</v>
          </cell>
          <cell r="CB10">
            <v>4</v>
          </cell>
          <cell r="CC10">
            <v>4</v>
          </cell>
          <cell r="CD10">
            <v>3</v>
          </cell>
          <cell r="CE10">
            <v>4</v>
          </cell>
          <cell r="CF10">
            <v>0</v>
          </cell>
          <cell r="CH10">
            <v>1</v>
          </cell>
          <cell r="CI10">
            <v>0</v>
          </cell>
          <cell r="CJ10">
            <v>0</v>
          </cell>
          <cell r="CK10">
            <v>1</v>
          </cell>
          <cell r="CN10">
            <v>0</v>
          </cell>
          <cell r="CO10">
            <v>0</v>
          </cell>
          <cell r="CP10" t="str">
            <v>EC.0001.15</v>
          </cell>
          <cell r="CQ10" t="str">
            <v>Elternchance – Familien früh für Bildung gewinnen</v>
          </cell>
          <cell r="CR10" t="str">
            <v>ebde9348-e6e4-47b3-ae5d-c50a0bfcdad5</v>
          </cell>
          <cell r="CS10">
            <v>47</v>
          </cell>
          <cell r="CT10">
            <v>100</v>
          </cell>
          <cell r="CU10">
            <v>100</v>
          </cell>
          <cell r="CV10">
            <v>2016</v>
          </cell>
          <cell r="CW10">
            <v>2017</v>
          </cell>
          <cell r="CX10" t="str">
            <v>nicole.pingel@neumuenster.de</v>
          </cell>
          <cell r="CY10" t="b">
            <v>0</v>
          </cell>
          <cell r="CZ10" t="b">
            <v>0</v>
          </cell>
          <cell r="DA10" t="b">
            <v>0</v>
          </cell>
          <cell r="DB10" t="b">
            <v>0</v>
          </cell>
          <cell r="DC10" t="b">
            <v>1</v>
          </cell>
          <cell r="DD10" t="b">
            <v>0</v>
          </cell>
          <cell r="DE10" t="b">
            <v>0</v>
          </cell>
          <cell r="DF10" t="b">
            <v>0</v>
          </cell>
          <cell r="DG10" t="b">
            <v>0</v>
          </cell>
          <cell r="DH10" t="b">
            <v>1</v>
          </cell>
          <cell r="DI10" t="b">
            <v>0</v>
          </cell>
          <cell r="DJ10" t="b">
            <v>0</v>
          </cell>
          <cell r="DK10" t="b">
            <v>0</v>
          </cell>
          <cell r="DL10" t="b">
            <v>0</v>
          </cell>
          <cell r="DM10" t="b">
            <v>0</v>
          </cell>
          <cell r="DN10" t="b">
            <v>0</v>
          </cell>
          <cell r="DO10" t="b">
            <v>0</v>
          </cell>
          <cell r="DP10" t="b">
            <v>0</v>
          </cell>
          <cell r="DQ10" t="b">
            <v>0</v>
          </cell>
          <cell r="DR10" t="b">
            <v>0</v>
          </cell>
          <cell r="DS10" t="b">
            <v>1</v>
          </cell>
          <cell r="DT10" t="b">
            <v>0</v>
          </cell>
          <cell r="DU10" t="b">
            <v>0</v>
          </cell>
          <cell r="DV10" t="b">
            <v>1</v>
          </cell>
        </row>
        <row r="11">
          <cell r="A11" t="str">
            <v>BAG</v>
          </cell>
          <cell r="B11" t="str">
            <v>DEE</v>
          </cell>
          <cell r="C11">
            <v>2</v>
          </cell>
          <cell r="D11">
            <v>0</v>
          </cell>
          <cell r="E11" t="str">
            <v>EC-0001-847114</v>
          </cell>
          <cell r="F11">
            <v>42667</v>
          </cell>
          <cell r="G11">
            <v>42762</v>
          </cell>
          <cell r="H11">
            <v>42762</v>
          </cell>
          <cell r="K11" t="str">
            <v>Babybonding</v>
          </cell>
          <cell r="R11">
            <v>1</v>
          </cell>
          <cell r="S11">
            <v>42642</v>
          </cell>
          <cell r="T11">
            <v>10</v>
          </cell>
          <cell r="U11" t="str">
            <v xml:space="preserve">Magdeburg 165059 </v>
          </cell>
          <cell r="V11" t="str">
            <v>165059</v>
          </cell>
          <cell r="W11">
            <v>0</v>
          </cell>
          <cell r="X11">
            <v>1</v>
          </cell>
          <cell r="Y11">
            <v>0</v>
          </cell>
          <cell r="Z11">
            <v>0</v>
          </cell>
          <cell r="AA11">
            <v>1</v>
          </cell>
          <cell r="AB11">
            <v>7</v>
          </cell>
          <cell r="AC11">
            <v>2</v>
          </cell>
          <cell r="AD11">
            <v>13</v>
          </cell>
          <cell r="AE11">
            <v>1</v>
          </cell>
          <cell r="AG11" t="str">
            <v>{9,10,""}</v>
          </cell>
          <cell r="AH11">
            <v>1</v>
          </cell>
          <cell r="AI11">
            <v>1</v>
          </cell>
          <cell r="AJ11">
            <v>1</v>
          </cell>
          <cell r="AK11" t="str">
            <v>Eingliederungshilfe §53,54 SGBXII</v>
          </cell>
          <cell r="AM11">
            <v>0</v>
          </cell>
          <cell r="AN11">
            <v>1</v>
          </cell>
          <cell r="AO11">
            <v>0</v>
          </cell>
          <cell r="AP11" t="str">
            <v>{3,""}</v>
          </cell>
          <cell r="AT11">
            <v>10</v>
          </cell>
          <cell r="AX11">
            <v>1</v>
          </cell>
          <cell r="AY11">
            <v>0</v>
          </cell>
          <cell r="BA11">
            <v>0</v>
          </cell>
          <cell r="BB11">
            <v>0</v>
          </cell>
          <cell r="BC11">
            <v>0</v>
          </cell>
          <cell r="BD11" t="str">
            <v>{7,8,10,""}</v>
          </cell>
          <cell r="BF11">
            <v>1</v>
          </cell>
          <cell r="BG11">
            <v>1</v>
          </cell>
          <cell r="BO11">
            <v>14</v>
          </cell>
          <cell r="BP11" t="str">
            <v>Bernburg</v>
          </cell>
          <cell r="BQ11" t="str">
            <v>21</v>
          </cell>
          <cell r="BR11" t="str">
            <v>Auguststraße</v>
          </cell>
          <cell r="BS11" t="str">
            <v>6406</v>
          </cell>
          <cell r="BT11" t="str">
            <v>Ambulant Betreutes Wohnen für Menschen mit Beeinträchtigung</v>
          </cell>
          <cell r="BU11" t="str">
            <v>"KIDS"e.V. Bernburg</v>
          </cell>
          <cell r="BV11" t="str">
            <v>www.kids-ev-bernburg.de</v>
          </cell>
          <cell r="BW11">
            <v>3</v>
          </cell>
          <cell r="BX11">
            <v>1</v>
          </cell>
          <cell r="BZ11">
            <v>3</v>
          </cell>
          <cell r="CA11">
            <v>6</v>
          </cell>
          <cell r="CB11">
            <v>1</v>
          </cell>
          <cell r="CC11">
            <v>6</v>
          </cell>
          <cell r="CD11">
            <v>3</v>
          </cell>
          <cell r="CE11">
            <v>4</v>
          </cell>
          <cell r="CF11">
            <v>0</v>
          </cell>
          <cell r="CH11">
            <v>1</v>
          </cell>
          <cell r="CI11">
            <v>0</v>
          </cell>
          <cell r="CJ11">
            <v>0</v>
          </cell>
          <cell r="CK11">
            <v>1</v>
          </cell>
          <cell r="CN11">
            <v>0</v>
          </cell>
          <cell r="CO11">
            <v>0</v>
          </cell>
          <cell r="CP11" t="str">
            <v>EC.0001.15</v>
          </cell>
          <cell r="CQ11" t="str">
            <v>Elternchance – Familien früh für Bildung gewinnen</v>
          </cell>
          <cell r="CR11" t="str">
            <v>4f57690a-1d19-4fb0-8bf7-e5fa82c17a3d</v>
          </cell>
          <cell r="CS11">
            <v>26</v>
          </cell>
          <cell r="CT11">
            <v>100</v>
          </cell>
          <cell r="CU11">
            <v>100</v>
          </cell>
          <cell r="CV11">
            <v>2016</v>
          </cell>
          <cell r="CW11">
            <v>2017</v>
          </cell>
          <cell r="CX11" t="str">
            <v>luise.plamitzer@icloud.com</v>
          </cell>
          <cell r="CY11" t="b">
            <v>0</v>
          </cell>
          <cell r="CZ11" t="b">
            <v>0</v>
          </cell>
          <cell r="DA11" t="b">
            <v>0</v>
          </cell>
          <cell r="DB11" t="b">
            <v>0</v>
          </cell>
          <cell r="DC11" t="b">
            <v>1</v>
          </cell>
          <cell r="DD11" t="b">
            <v>0</v>
          </cell>
          <cell r="DE11" t="b">
            <v>0</v>
          </cell>
          <cell r="DF11" t="b">
            <v>0</v>
          </cell>
          <cell r="DG11" t="b">
            <v>0</v>
          </cell>
          <cell r="DH11" t="b">
            <v>0</v>
          </cell>
          <cell r="DI11" t="b">
            <v>1</v>
          </cell>
          <cell r="DJ11" t="b">
            <v>0</v>
          </cell>
          <cell r="DK11" t="b">
            <v>0</v>
          </cell>
          <cell r="DL11" t="b">
            <v>0</v>
          </cell>
          <cell r="DM11" t="b">
            <v>1</v>
          </cell>
          <cell r="DN11" t="b">
            <v>0</v>
          </cell>
          <cell r="DO11" t="b">
            <v>0</v>
          </cell>
          <cell r="DP11" t="b">
            <v>0</v>
          </cell>
          <cell r="DQ11" t="b">
            <v>0</v>
          </cell>
          <cell r="DR11" t="b">
            <v>0</v>
          </cell>
          <cell r="DS11" t="b">
            <v>1</v>
          </cell>
          <cell r="DT11" t="b">
            <v>0</v>
          </cell>
          <cell r="DU11" t="b">
            <v>1</v>
          </cell>
          <cell r="DV11" t="b">
            <v>1</v>
          </cell>
        </row>
        <row r="12">
          <cell r="A12" t="str">
            <v>BAG</v>
          </cell>
          <cell r="B12" t="str">
            <v>DE3</v>
          </cell>
          <cell r="C12">
            <v>1</v>
          </cell>
          <cell r="D12">
            <v>0</v>
          </cell>
          <cell r="E12" t="str">
            <v>EC-0001-934699</v>
          </cell>
          <cell r="F12">
            <v>42478</v>
          </cell>
          <cell r="G12">
            <v>42636</v>
          </cell>
          <cell r="H12">
            <v>42636</v>
          </cell>
          <cell r="K12" t="str">
            <v>Unterstufenlehrerin</v>
          </cell>
          <cell r="L12" t="str">
            <v>Erzieherin</v>
          </cell>
          <cell r="M12" t="str">
            <v>Montessori Pädagogin</v>
          </cell>
          <cell r="N12" t="str">
            <v>Heilpädagogin</v>
          </cell>
          <cell r="R12">
            <v>1</v>
          </cell>
          <cell r="S12">
            <v>42402</v>
          </cell>
          <cell r="T12">
            <v>86</v>
          </cell>
          <cell r="U12" t="str">
            <v>Bayreuth R1-165027</v>
          </cell>
          <cell r="V12" t="str">
            <v>165027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1</v>
          </cell>
          <cell r="AB12">
            <v>7</v>
          </cell>
          <cell r="AC12">
            <v>2</v>
          </cell>
          <cell r="AD12">
            <v>13</v>
          </cell>
          <cell r="AE12">
            <v>4</v>
          </cell>
          <cell r="AG12" t="str">
            <v>{1,8,10,""}</v>
          </cell>
          <cell r="AH12">
            <v>2</v>
          </cell>
          <cell r="AI12">
            <v>1</v>
          </cell>
          <cell r="AJ12">
            <v>3</v>
          </cell>
          <cell r="AK12" t="str">
            <v>Frühförderpraxis Beratung und Vernetzung mit genannten Einrichtungen Kita, Jugendamt, Sozialamt.....</v>
          </cell>
          <cell r="AM12">
            <v>1</v>
          </cell>
          <cell r="AN12">
            <v>1</v>
          </cell>
          <cell r="AO12">
            <v>0</v>
          </cell>
          <cell r="AP12" t="str">
            <v>{1,3,""}</v>
          </cell>
          <cell r="AX12">
            <v>2</v>
          </cell>
          <cell r="AY12">
            <v>0</v>
          </cell>
          <cell r="BA12">
            <v>0</v>
          </cell>
          <cell r="BB12">
            <v>0</v>
          </cell>
          <cell r="BC12">
            <v>0</v>
          </cell>
          <cell r="BD12" t="str">
            <v>{7,9,11,""}</v>
          </cell>
          <cell r="BF12">
            <v>11</v>
          </cell>
          <cell r="BG12">
            <v>1</v>
          </cell>
          <cell r="BI12">
            <v>8</v>
          </cell>
          <cell r="BJ12">
            <v>3</v>
          </cell>
          <cell r="BL12">
            <v>9</v>
          </cell>
          <cell r="BM12">
            <v>1</v>
          </cell>
          <cell r="BP12" t="str">
            <v>Chemnitz</v>
          </cell>
          <cell r="BQ12" t="str">
            <v>109</v>
          </cell>
          <cell r="BR12" t="str">
            <v>Hainstr.</v>
          </cell>
          <cell r="BS12" t="str">
            <v>9130</v>
          </cell>
          <cell r="BT12" t="str">
            <v>Interdisziplinäre Frühförderpraxis Beatrice Rabbeau</v>
          </cell>
          <cell r="BU12" t="str">
            <v>Beatrice Rabbeau</v>
          </cell>
          <cell r="BV12" t="str">
            <v>www.ifp-chemnitz.de</v>
          </cell>
          <cell r="BW12">
            <v>3</v>
          </cell>
          <cell r="BX12">
            <v>2</v>
          </cell>
          <cell r="BZ12">
            <v>3</v>
          </cell>
          <cell r="CA12">
            <v>6</v>
          </cell>
          <cell r="CB12">
            <v>3</v>
          </cell>
          <cell r="CC12">
            <v>6</v>
          </cell>
          <cell r="CD12">
            <v>3</v>
          </cell>
          <cell r="CE12">
            <v>6</v>
          </cell>
          <cell r="CF12">
            <v>0</v>
          </cell>
          <cell r="CH12">
            <v>1</v>
          </cell>
          <cell r="CI12">
            <v>0</v>
          </cell>
          <cell r="CJ12">
            <v>0</v>
          </cell>
          <cell r="CK12">
            <v>1</v>
          </cell>
          <cell r="CN12">
            <v>0</v>
          </cell>
          <cell r="CO12">
            <v>0</v>
          </cell>
          <cell r="CP12" t="str">
            <v>EC.0001.15</v>
          </cell>
          <cell r="CQ12" t="str">
            <v>Elternchance – Familien früh für Bildung gewinnen</v>
          </cell>
          <cell r="CR12" t="str">
            <v>8dffcc13-df6c-4501-a31f-6475f3f5bf5e</v>
          </cell>
          <cell r="CS12">
            <v>48</v>
          </cell>
          <cell r="CT12">
            <v>100</v>
          </cell>
          <cell r="CU12">
            <v>100</v>
          </cell>
          <cell r="CV12">
            <v>2016</v>
          </cell>
          <cell r="CW12">
            <v>2016</v>
          </cell>
          <cell r="CX12" t="str">
            <v>sipohl26@gmail.com</v>
          </cell>
          <cell r="CY12" t="b">
            <v>0</v>
          </cell>
          <cell r="CZ12" t="b">
            <v>0</v>
          </cell>
          <cell r="DA12" t="b">
            <v>0</v>
          </cell>
          <cell r="DB12" t="b">
            <v>0</v>
          </cell>
          <cell r="DC12" t="b">
            <v>1</v>
          </cell>
          <cell r="DD12" t="b">
            <v>0</v>
          </cell>
          <cell r="DE12" t="b">
            <v>0</v>
          </cell>
          <cell r="DF12" t="b">
            <v>0</v>
          </cell>
          <cell r="DG12" t="b">
            <v>0</v>
          </cell>
          <cell r="DH12" t="b">
            <v>0</v>
          </cell>
          <cell r="DI12" t="b">
            <v>1</v>
          </cell>
          <cell r="DJ12" t="b">
            <v>0</v>
          </cell>
          <cell r="DK12" t="b">
            <v>0</v>
          </cell>
          <cell r="DL12" t="b">
            <v>0</v>
          </cell>
          <cell r="DM12" t="b">
            <v>0</v>
          </cell>
          <cell r="DN12" t="b">
            <v>0</v>
          </cell>
          <cell r="DO12" t="b">
            <v>0</v>
          </cell>
          <cell r="DP12" t="b">
            <v>0</v>
          </cell>
          <cell r="DQ12" t="b">
            <v>0</v>
          </cell>
          <cell r="DR12" t="b">
            <v>0</v>
          </cell>
          <cell r="DS12" t="b">
            <v>1</v>
          </cell>
          <cell r="DT12" t="b">
            <v>0</v>
          </cell>
          <cell r="DU12" t="b">
            <v>0</v>
          </cell>
          <cell r="DV12" t="b">
            <v>1</v>
          </cell>
        </row>
        <row r="13">
          <cell r="A13" t="str">
            <v>BAG</v>
          </cell>
          <cell r="B13" t="str">
            <v>DE2</v>
          </cell>
          <cell r="C13">
            <v>1</v>
          </cell>
          <cell r="D13">
            <v>0</v>
          </cell>
          <cell r="E13" t="str">
            <v>EC-0001-733215</v>
          </cell>
          <cell r="F13">
            <v>42653</v>
          </cell>
          <cell r="G13">
            <v>42776</v>
          </cell>
          <cell r="H13">
            <v>42776</v>
          </cell>
          <cell r="R13">
            <v>1</v>
          </cell>
          <cell r="S13">
            <v>42500</v>
          </cell>
          <cell r="T13">
            <v>7</v>
          </cell>
          <cell r="U13" t="str">
            <v xml:space="preserve">Bamberg R1-164038 </v>
          </cell>
          <cell r="V13" t="str">
            <v>164038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1</v>
          </cell>
          <cell r="AB13">
            <v>4</v>
          </cell>
          <cell r="AC13">
            <v>1</v>
          </cell>
          <cell r="AD13">
            <v>1</v>
          </cell>
          <cell r="AE13">
            <v>11</v>
          </cell>
          <cell r="AG13" t="str">
            <v>{1,10,""}</v>
          </cell>
          <cell r="AH13">
            <v>4</v>
          </cell>
          <cell r="AI13">
            <v>1</v>
          </cell>
          <cell r="AJ13">
            <v>4</v>
          </cell>
          <cell r="AK13" t="str">
            <v>Kirchengemeinde Großgründlach</v>
          </cell>
          <cell r="AM13">
            <v>1</v>
          </cell>
          <cell r="AN13">
            <v>1</v>
          </cell>
          <cell r="AO13">
            <v>0</v>
          </cell>
          <cell r="AP13" t="str">
            <v>{2,3,""}</v>
          </cell>
          <cell r="AX13">
            <v>2</v>
          </cell>
          <cell r="AY13">
            <v>0</v>
          </cell>
          <cell r="BA13">
            <v>0</v>
          </cell>
          <cell r="BB13">
            <v>0</v>
          </cell>
          <cell r="BC13">
            <v>0</v>
          </cell>
          <cell r="BD13" t="str">
            <v>{4,6,9,""}</v>
          </cell>
          <cell r="BE13" t="str">
            <v>Gottesdienste für Familien</v>
          </cell>
          <cell r="BF13">
            <v>4</v>
          </cell>
          <cell r="BG13">
            <v>4</v>
          </cell>
          <cell r="BI13">
            <v>5</v>
          </cell>
          <cell r="BJ13">
            <v>3</v>
          </cell>
          <cell r="BO13">
            <v>2</v>
          </cell>
          <cell r="BP13" t="str">
            <v>Nürnberg</v>
          </cell>
          <cell r="BQ13" t="str">
            <v>4</v>
          </cell>
          <cell r="BR13" t="str">
            <v>Röthgasse</v>
          </cell>
          <cell r="BS13" t="str">
            <v>90427</v>
          </cell>
          <cell r="BT13" t="str">
            <v>Hand in Hand  Kindergarten/Buch</v>
          </cell>
          <cell r="BU13" t="str">
            <v>evang.Kirchengemeinde St. Georg Kraftshof</v>
          </cell>
          <cell r="BV13" t="str">
            <v>www.kraftshof.de</v>
          </cell>
          <cell r="BW13">
            <v>3</v>
          </cell>
          <cell r="BX13">
            <v>2</v>
          </cell>
          <cell r="BZ13">
            <v>4</v>
          </cell>
          <cell r="CA13">
            <v>2</v>
          </cell>
          <cell r="CB13">
            <v>1</v>
          </cell>
          <cell r="CC13">
            <v>3</v>
          </cell>
          <cell r="CD13">
            <v>2</v>
          </cell>
          <cell r="CE13">
            <v>3</v>
          </cell>
          <cell r="CF13">
            <v>0</v>
          </cell>
          <cell r="CH13">
            <v>1</v>
          </cell>
          <cell r="CI13">
            <v>0</v>
          </cell>
          <cell r="CJ13">
            <v>0</v>
          </cell>
          <cell r="CK13">
            <v>1</v>
          </cell>
          <cell r="CN13">
            <v>0</v>
          </cell>
          <cell r="CO13">
            <v>0</v>
          </cell>
          <cell r="CP13" t="str">
            <v>EC.0001.15</v>
          </cell>
          <cell r="CQ13" t="str">
            <v>Elternchance – Familien früh für Bildung gewinnen</v>
          </cell>
          <cell r="CR13" t="str">
            <v>2d182269-c96d-4754-a2bd-ffbcfd9eb29d</v>
          </cell>
          <cell r="CS13">
            <v>49</v>
          </cell>
          <cell r="CT13">
            <v>100</v>
          </cell>
          <cell r="CU13">
            <v>100</v>
          </cell>
          <cell r="CV13">
            <v>2016</v>
          </cell>
          <cell r="CW13">
            <v>2017</v>
          </cell>
          <cell r="CY13" t="b">
            <v>0</v>
          </cell>
          <cell r="CZ13" t="b">
            <v>0</v>
          </cell>
          <cell r="DA13" t="b">
            <v>0</v>
          </cell>
          <cell r="DB13" t="b">
            <v>0</v>
          </cell>
          <cell r="DC13" t="b">
            <v>1</v>
          </cell>
          <cell r="DD13" t="b">
            <v>0</v>
          </cell>
          <cell r="DE13" t="b">
            <v>0</v>
          </cell>
          <cell r="DF13" t="b">
            <v>0</v>
          </cell>
          <cell r="DG13" t="b">
            <v>0</v>
          </cell>
          <cell r="DH13" t="b">
            <v>1</v>
          </cell>
          <cell r="DI13" t="b">
            <v>0</v>
          </cell>
          <cell r="DJ13" t="b">
            <v>0</v>
          </cell>
          <cell r="DK13" t="b">
            <v>0</v>
          </cell>
          <cell r="DL13" t="b">
            <v>0</v>
          </cell>
          <cell r="DM13" t="b">
            <v>0</v>
          </cell>
          <cell r="DN13" t="b">
            <v>0</v>
          </cell>
          <cell r="DO13" t="b">
            <v>0</v>
          </cell>
          <cell r="DP13" t="b">
            <v>0</v>
          </cell>
          <cell r="DQ13" t="b">
            <v>0</v>
          </cell>
          <cell r="DR13" t="b">
            <v>0</v>
          </cell>
          <cell r="DS13" t="b">
            <v>1</v>
          </cell>
          <cell r="DT13" t="b">
            <v>0</v>
          </cell>
          <cell r="DU13" t="b">
            <v>0</v>
          </cell>
          <cell r="DV13" t="b">
            <v>1</v>
          </cell>
        </row>
        <row r="14">
          <cell r="A14" t="str">
            <v>BAG</v>
          </cell>
          <cell r="B14" t="str">
            <v>DE5</v>
          </cell>
          <cell r="C14">
            <v>1</v>
          </cell>
          <cell r="D14">
            <v>0</v>
          </cell>
          <cell r="E14" t="str">
            <v>EC-0001-916137</v>
          </cell>
          <cell r="F14">
            <v>42709</v>
          </cell>
          <cell r="G14">
            <v>42853</v>
          </cell>
          <cell r="H14">
            <v>42853</v>
          </cell>
          <cell r="R14">
            <v>1</v>
          </cell>
          <cell r="S14">
            <v>42559</v>
          </cell>
          <cell r="T14">
            <v>11</v>
          </cell>
          <cell r="U14" t="str">
            <v xml:space="preserve">Bremen III R1-164047 </v>
          </cell>
          <cell r="V14" t="str">
            <v>164047</v>
          </cell>
          <cell r="W14">
            <v>0</v>
          </cell>
          <cell r="X14">
            <v>1</v>
          </cell>
          <cell r="Y14">
            <v>0</v>
          </cell>
          <cell r="Z14">
            <v>0</v>
          </cell>
          <cell r="AA14">
            <v>1</v>
          </cell>
          <cell r="AB14">
            <v>7</v>
          </cell>
          <cell r="AC14">
            <v>1</v>
          </cell>
          <cell r="AD14">
            <v>1</v>
          </cell>
          <cell r="AE14">
            <v>11</v>
          </cell>
          <cell r="AG14" t="str">
            <v>{1,""}</v>
          </cell>
          <cell r="AH14">
            <v>1</v>
          </cell>
          <cell r="AI14">
            <v>1</v>
          </cell>
          <cell r="AJ14">
            <v>1</v>
          </cell>
          <cell r="AM14">
            <v>0</v>
          </cell>
          <cell r="AN14">
            <v>1</v>
          </cell>
          <cell r="AO14">
            <v>0</v>
          </cell>
          <cell r="AP14" t="str">
            <v>{2,3,""}</v>
          </cell>
          <cell r="AR14">
            <v>31</v>
          </cell>
          <cell r="AT14">
            <v>47</v>
          </cell>
          <cell r="AU14" t="str">
            <v>Deutsch</v>
          </cell>
          <cell r="AX14">
            <v>1</v>
          </cell>
          <cell r="AY14">
            <v>0</v>
          </cell>
          <cell r="BA14">
            <v>0</v>
          </cell>
          <cell r="BB14">
            <v>0</v>
          </cell>
          <cell r="BC14">
            <v>0</v>
          </cell>
          <cell r="BD14" t="str">
            <v>{6,7,9,""}</v>
          </cell>
          <cell r="BF14">
            <v>2</v>
          </cell>
          <cell r="BG14">
            <v>2</v>
          </cell>
          <cell r="BI14">
            <v>3</v>
          </cell>
          <cell r="BJ14">
            <v>3</v>
          </cell>
          <cell r="BO14">
            <v>15</v>
          </cell>
          <cell r="BP14" t="str">
            <v>Barmstedt</v>
          </cell>
          <cell r="BQ14" t="str">
            <v>8</v>
          </cell>
          <cell r="BR14" t="str">
            <v>An der Bahn</v>
          </cell>
          <cell r="BS14" t="str">
            <v>25355</v>
          </cell>
          <cell r="BT14" t="str">
            <v>Ev. Kindertagesstätte "Arche Noah"</v>
          </cell>
          <cell r="BU14" t="str">
            <v>St. Katharina gemeinnützige GmbH</v>
          </cell>
          <cell r="BV14" t="str">
            <v>http://www.diakonie-barmstedt.de/</v>
          </cell>
          <cell r="BW14">
            <v>2</v>
          </cell>
          <cell r="BX14">
            <v>1</v>
          </cell>
          <cell r="BZ14">
            <v>3</v>
          </cell>
          <cell r="CA14">
            <v>3</v>
          </cell>
          <cell r="CB14">
            <v>3</v>
          </cell>
          <cell r="CC14">
            <v>3</v>
          </cell>
          <cell r="CD14">
            <v>2</v>
          </cell>
          <cell r="CE14">
            <v>3</v>
          </cell>
          <cell r="CF14">
            <v>0</v>
          </cell>
          <cell r="CH14">
            <v>1</v>
          </cell>
          <cell r="CI14">
            <v>0</v>
          </cell>
          <cell r="CJ14">
            <v>0</v>
          </cell>
          <cell r="CK14">
            <v>1</v>
          </cell>
          <cell r="CN14">
            <v>0</v>
          </cell>
          <cell r="CO14">
            <v>0</v>
          </cell>
          <cell r="CP14" t="str">
            <v>EC.0001.15</v>
          </cell>
          <cell r="CQ14" t="str">
            <v>Elternchance – Familien früh für Bildung gewinnen</v>
          </cell>
          <cell r="CR14" t="str">
            <v>b3c39dd9-4d4d-4c48-826d-9b13f901f421</v>
          </cell>
          <cell r="CS14">
            <v>25</v>
          </cell>
          <cell r="CT14">
            <v>100</v>
          </cell>
          <cell r="CU14">
            <v>100</v>
          </cell>
          <cell r="CV14">
            <v>2016</v>
          </cell>
          <cell r="CW14">
            <v>2017</v>
          </cell>
          <cell r="CX14" t="str">
            <v>paulapooch@alice-dsl.net</v>
          </cell>
          <cell r="CY14" t="b">
            <v>0</v>
          </cell>
          <cell r="CZ14" t="b">
            <v>0</v>
          </cell>
          <cell r="DA14" t="b">
            <v>0</v>
          </cell>
          <cell r="DB14" t="b">
            <v>0</v>
          </cell>
          <cell r="DC14" t="b">
            <v>1</v>
          </cell>
          <cell r="DD14" t="b">
            <v>0</v>
          </cell>
          <cell r="DE14" t="b">
            <v>0</v>
          </cell>
          <cell r="DF14" t="b">
            <v>0</v>
          </cell>
          <cell r="DG14" t="b">
            <v>0</v>
          </cell>
          <cell r="DH14" t="b">
            <v>1</v>
          </cell>
          <cell r="DI14" t="b">
            <v>0</v>
          </cell>
          <cell r="DJ14" t="b">
            <v>0</v>
          </cell>
          <cell r="DK14" t="b">
            <v>0</v>
          </cell>
          <cell r="DL14" t="b">
            <v>0</v>
          </cell>
          <cell r="DM14" t="b">
            <v>1</v>
          </cell>
          <cell r="DN14" t="b">
            <v>0</v>
          </cell>
          <cell r="DO14" t="b">
            <v>0</v>
          </cell>
          <cell r="DP14" t="b">
            <v>0</v>
          </cell>
          <cell r="DQ14" t="b">
            <v>0</v>
          </cell>
          <cell r="DR14" t="b">
            <v>0</v>
          </cell>
          <cell r="DS14" t="b">
            <v>1</v>
          </cell>
          <cell r="DT14" t="b">
            <v>0</v>
          </cell>
          <cell r="DU14" t="b">
            <v>1</v>
          </cell>
          <cell r="DV14" t="b">
            <v>1</v>
          </cell>
        </row>
        <row r="15">
          <cell r="A15" t="str">
            <v>BAG</v>
          </cell>
          <cell r="B15" t="str">
            <v>DED</v>
          </cell>
          <cell r="C15">
            <v>2</v>
          </cell>
          <cell r="D15">
            <v>0</v>
          </cell>
          <cell r="E15" t="str">
            <v>EC-0001-942337</v>
          </cell>
          <cell r="F15">
            <v>42898</v>
          </cell>
          <cell r="G15">
            <v>43056</v>
          </cell>
          <cell r="H15">
            <v>43056</v>
          </cell>
          <cell r="K15" t="str">
            <v>staatlich anerkannte Fachkraft für soziale Arbeit</v>
          </cell>
          <cell r="L15" t="str">
            <v>soziale Arbeit mit behinderten Kindern und Jugendlichen</v>
          </cell>
          <cell r="R15">
            <v>1</v>
          </cell>
          <cell r="S15">
            <v>42600</v>
          </cell>
          <cell r="T15">
            <v>40</v>
          </cell>
          <cell r="U15" t="str">
            <v>Dresden 170720</v>
          </cell>
          <cell r="V15" t="str">
            <v>170720</v>
          </cell>
          <cell r="W15">
            <v>1</v>
          </cell>
          <cell r="X15">
            <v>1</v>
          </cell>
          <cell r="Y15">
            <v>1</v>
          </cell>
          <cell r="Z15">
            <v>1</v>
          </cell>
          <cell r="AA15">
            <v>1</v>
          </cell>
          <cell r="AB15">
            <v>2</v>
          </cell>
          <cell r="AC15">
            <v>1</v>
          </cell>
          <cell r="AD15">
            <v>1</v>
          </cell>
          <cell r="AE15">
            <v>1</v>
          </cell>
          <cell r="AG15" t="str">
            <v>{1,7,9,""}</v>
          </cell>
          <cell r="AH15">
            <v>1</v>
          </cell>
          <cell r="AI15">
            <v>1</v>
          </cell>
          <cell r="AJ15">
            <v>1</v>
          </cell>
          <cell r="AK15" t="str">
            <v>Frühförderstelle</v>
          </cell>
          <cell r="AM15">
            <v>1</v>
          </cell>
          <cell r="AN15">
            <v>1</v>
          </cell>
          <cell r="AO15">
            <v>1</v>
          </cell>
          <cell r="AP15" t="str">
            <v>{1,3,5,""}</v>
          </cell>
          <cell r="AQ15" t="str">
            <v>Fachaustausch mit einer Angestellten vom ESP im Kita</v>
          </cell>
          <cell r="AX15">
            <v>1</v>
          </cell>
          <cell r="AY15">
            <v>1</v>
          </cell>
          <cell r="AZ15">
            <v>1</v>
          </cell>
          <cell r="BA15">
            <v>1</v>
          </cell>
          <cell r="BB15">
            <v>1</v>
          </cell>
          <cell r="BC15">
            <v>1</v>
          </cell>
          <cell r="BD15" t="str">
            <v>{7,9,11,""}</v>
          </cell>
          <cell r="BF15">
            <v>1</v>
          </cell>
          <cell r="BG15">
            <v>1</v>
          </cell>
          <cell r="BI15">
            <v>1</v>
          </cell>
          <cell r="BJ15">
            <v>1</v>
          </cell>
          <cell r="BO15">
            <v>1</v>
          </cell>
          <cell r="BP15" t="str">
            <v>Reichenbach</v>
          </cell>
          <cell r="BQ15" t="str">
            <v>16</v>
          </cell>
          <cell r="BR15" t="str">
            <v>Dammsteinstraße</v>
          </cell>
          <cell r="BS15" t="str">
            <v>8468</v>
          </cell>
          <cell r="BT15" t="str">
            <v>Interdisziplinäre Frühförderstelle der Lebenshilfe e.V.</v>
          </cell>
          <cell r="BU15" t="str">
            <v>Lebenshilfe e.V. Reichenbach</v>
          </cell>
          <cell r="BV15" t="str">
            <v>www.lebenshilfe-reichenbach.de</v>
          </cell>
          <cell r="BW15">
            <v>1</v>
          </cell>
          <cell r="BX15">
            <v>1</v>
          </cell>
          <cell r="BZ15">
            <v>1</v>
          </cell>
          <cell r="CA15">
            <v>1</v>
          </cell>
          <cell r="CB15">
            <v>1</v>
          </cell>
          <cell r="CC15">
            <v>1</v>
          </cell>
          <cell r="CD15">
            <v>1</v>
          </cell>
          <cell r="CE15">
            <v>1</v>
          </cell>
          <cell r="CF15">
            <v>0</v>
          </cell>
          <cell r="CH15">
            <v>1</v>
          </cell>
          <cell r="CI15">
            <v>0</v>
          </cell>
          <cell r="CJ15">
            <v>0</v>
          </cell>
          <cell r="CK15">
            <v>1</v>
          </cell>
          <cell r="CN15">
            <v>0</v>
          </cell>
          <cell r="CO15">
            <v>0</v>
          </cell>
          <cell r="CP15" t="str">
            <v>EC.0001.15</v>
          </cell>
          <cell r="CQ15" t="str">
            <v>Elternchance – Familien früh für Bildung gewinnen</v>
          </cell>
          <cell r="CR15" t="str">
            <v>3800cc0b-0757-46d5-9fd3-8d1f9358fb3a</v>
          </cell>
          <cell r="CS15">
            <v>59</v>
          </cell>
          <cell r="CT15">
            <v>100</v>
          </cell>
          <cell r="CU15">
            <v>100</v>
          </cell>
          <cell r="CV15">
            <v>2017</v>
          </cell>
          <cell r="CW15">
            <v>2017</v>
          </cell>
          <cell r="CY15" t="b">
            <v>0</v>
          </cell>
          <cell r="CZ15" t="b">
            <v>0</v>
          </cell>
          <cell r="DA15" t="b">
            <v>0</v>
          </cell>
          <cell r="DB15" t="b">
            <v>0</v>
          </cell>
          <cell r="DC15" t="b">
            <v>1</v>
          </cell>
          <cell r="DD15" t="b">
            <v>0</v>
          </cell>
          <cell r="DE15" t="b">
            <v>1</v>
          </cell>
          <cell r="DF15" t="b">
            <v>0</v>
          </cell>
          <cell r="DG15" t="b">
            <v>0</v>
          </cell>
          <cell r="DH15" t="b">
            <v>1</v>
          </cell>
          <cell r="DI15" t="b">
            <v>0</v>
          </cell>
          <cell r="DJ15" t="b">
            <v>0</v>
          </cell>
          <cell r="DK15" t="b">
            <v>0</v>
          </cell>
          <cell r="DL15" t="b">
            <v>1</v>
          </cell>
          <cell r="DM15" t="b">
            <v>1</v>
          </cell>
          <cell r="DN15" t="b">
            <v>1</v>
          </cell>
          <cell r="DO15" t="b">
            <v>1</v>
          </cell>
          <cell r="DP15" t="b">
            <v>0</v>
          </cell>
          <cell r="DQ15" t="b">
            <v>0</v>
          </cell>
          <cell r="DR15" t="b">
            <v>0</v>
          </cell>
          <cell r="DS15" t="b">
            <v>1</v>
          </cell>
          <cell r="DT15" t="b">
            <v>0</v>
          </cell>
          <cell r="DU15" t="b">
            <v>1</v>
          </cell>
          <cell r="DV15" t="b">
            <v>1</v>
          </cell>
        </row>
        <row r="16">
          <cell r="A16" t="str">
            <v>BAG</v>
          </cell>
          <cell r="B16" t="str">
            <v>DEG</v>
          </cell>
          <cell r="C16">
            <v>2</v>
          </cell>
          <cell r="D16">
            <v>0</v>
          </cell>
          <cell r="E16" t="str">
            <v>EC-0001-732942</v>
          </cell>
          <cell r="F16">
            <v>42631</v>
          </cell>
          <cell r="G16">
            <v>42804</v>
          </cell>
          <cell r="H16">
            <v>42804</v>
          </cell>
          <cell r="R16">
            <v>1</v>
          </cell>
          <cell r="S16">
            <v>42593</v>
          </cell>
          <cell r="T16">
            <v>1</v>
          </cell>
          <cell r="U16" t="str">
            <v xml:space="preserve">Eisenach I R3-165016 </v>
          </cell>
          <cell r="V16" t="str">
            <v>165016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1</v>
          </cell>
          <cell r="AB16">
            <v>4</v>
          </cell>
          <cell r="AC16">
            <v>1</v>
          </cell>
          <cell r="AD16">
            <v>1</v>
          </cell>
          <cell r="AE16">
            <v>11</v>
          </cell>
          <cell r="AG16" t="str">
            <v>{1,""}</v>
          </cell>
          <cell r="AH16">
            <v>1</v>
          </cell>
          <cell r="AI16">
            <v>1</v>
          </cell>
          <cell r="AJ16">
            <v>2</v>
          </cell>
          <cell r="AM16">
            <v>1</v>
          </cell>
          <cell r="AN16">
            <v>1</v>
          </cell>
          <cell r="AO16">
            <v>0</v>
          </cell>
          <cell r="AP16" t="str">
            <v>{2,3,""}</v>
          </cell>
          <cell r="AR16">
            <v>34</v>
          </cell>
          <cell r="AX16">
            <v>1</v>
          </cell>
          <cell r="AY16">
            <v>0</v>
          </cell>
          <cell r="BA16">
            <v>0</v>
          </cell>
          <cell r="BB16">
            <v>0</v>
          </cell>
          <cell r="BC16">
            <v>0</v>
          </cell>
          <cell r="BD16" t="str">
            <v>{2,6,9,""}</v>
          </cell>
          <cell r="BF16">
            <v>10</v>
          </cell>
          <cell r="BG16">
            <v>2</v>
          </cell>
          <cell r="BO16">
            <v>16</v>
          </cell>
          <cell r="BP16" t="str">
            <v>Mühlhausen</v>
          </cell>
          <cell r="BQ16" t="str">
            <v>54</v>
          </cell>
          <cell r="BR16" t="str">
            <v>Wendewehrstraße</v>
          </cell>
          <cell r="BS16" t="str">
            <v>99974</v>
          </cell>
          <cell r="BT16" t="str">
            <v>Kinderland am Wendewehr</v>
          </cell>
          <cell r="BU16" t="str">
            <v>Das Priorat für Kultur und Soziales gemn. e.V.</v>
          </cell>
          <cell r="BW16">
            <v>3</v>
          </cell>
          <cell r="BX16">
            <v>2</v>
          </cell>
          <cell r="BZ16">
            <v>3</v>
          </cell>
          <cell r="CA16">
            <v>4</v>
          </cell>
          <cell r="CB16">
            <v>6</v>
          </cell>
          <cell r="CC16">
            <v>3</v>
          </cell>
          <cell r="CD16">
            <v>3</v>
          </cell>
          <cell r="CE16">
            <v>3</v>
          </cell>
          <cell r="CF16">
            <v>0</v>
          </cell>
          <cell r="CH16">
            <v>1</v>
          </cell>
          <cell r="CI16">
            <v>0</v>
          </cell>
          <cell r="CJ16">
            <v>0</v>
          </cell>
          <cell r="CK16">
            <v>1</v>
          </cell>
          <cell r="CN16">
            <v>0</v>
          </cell>
          <cell r="CO16">
            <v>0</v>
          </cell>
          <cell r="CP16" t="str">
            <v>EC.0001.15</v>
          </cell>
          <cell r="CQ16" t="str">
            <v>Elternchance – Familien früh für Bildung gewinnen</v>
          </cell>
          <cell r="CR16" t="str">
            <v>a0794fba-584b-48cf-a1ee-4282d6d7d402</v>
          </cell>
          <cell r="CS16">
            <v>40</v>
          </cell>
          <cell r="CT16">
            <v>100</v>
          </cell>
          <cell r="CU16">
            <v>100</v>
          </cell>
          <cell r="CV16">
            <v>2016</v>
          </cell>
          <cell r="CW16">
            <v>2017</v>
          </cell>
          <cell r="CX16" t="str">
            <v>tatjanap975@mail.ru</v>
          </cell>
          <cell r="CY16" t="b">
            <v>0</v>
          </cell>
          <cell r="CZ16" t="b">
            <v>0</v>
          </cell>
          <cell r="DA16" t="b">
            <v>0</v>
          </cell>
          <cell r="DB16" t="b">
            <v>0</v>
          </cell>
          <cell r="DC16" t="b">
            <v>1</v>
          </cell>
          <cell r="DD16" t="b">
            <v>0</v>
          </cell>
          <cell r="DE16" t="b">
            <v>0</v>
          </cell>
          <cell r="DF16" t="b">
            <v>0</v>
          </cell>
          <cell r="DG16" t="b">
            <v>0</v>
          </cell>
          <cell r="DH16" t="b">
            <v>1</v>
          </cell>
          <cell r="DI16" t="b">
            <v>0</v>
          </cell>
          <cell r="DJ16" t="b">
            <v>0</v>
          </cell>
          <cell r="DK16" t="b">
            <v>0</v>
          </cell>
          <cell r="DL16" t="b">
            <v>0</v>
          </cell>
          <cell r="DM16" t="b">
            <v>0</v>
          </cell>
          <cell r="DN16" t="b">
            <v>0</v>
          </cell>
          <cell r="DO16" t="b">
            <v>0</v>
          </cell>
          <cell r="DP16" t="b">
            <v>0</v>
          </cell>
          <cell r="DQ16" t="b">
            <v>0</v>
          </cell>
          <cell r="DR16" t="b">
            <v>0</v>
          </cell>
          <cell r="DS16" t="b">
            <v>1</v>
          </cell>
          <cell r="DT16" t="b">
            <v>0</v>
          </cell>
          <cell r="DU16" t="b">
            <v>0</v>
          </cell>
          <cell r="DV16" t="b">
            <v>1</v>
          </cell>
        </row>
        <row r="17">
          <cell r="A17" t="str">
            <v>BAG</v>
          </cell>
          <cell r="B17" t="str">
            <v>DE2</v>
          </cell>
          <cell r="C17">
            <v>1</v>
          </cell>
          <cell r="D17">
            <v>0</v>
          </cell>
          <cell r="E17" t="str">
            <v>EC-0001-991644</v>
          </cell>
          <cell r="F17">
            <v>42527</v>
          </cell>
          <cell r="G17">
            <v>42692</v>
          </cell>
          <cell r="H17">
            <v>42692</v>
          </cell>
          <cell r="K17" t="str">
            <v>Fachpädagogin für frühkindliche Pädagogik</v>
          </cell>
          <cell r="L17" t="str">
            <v>Qualifizierte Leitung in Kindertagesstätten</v>
          </cell>
          <cell r="R17">
            <v>1</v>
          </cell>
          <cell r="S17">
            <v>42500</v>
          </cell>
          <cell r="T17">
            <v>83</v>
          </cell>
          <cell r="U17" t="str">
            <v>B.Staffelstein R1-165011</v>
          </cell>
          <cell r="V17" t="str">
            <v>165011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1</v>
          </cell>
          <cell r="AB17">
            <v>4</v>
          </cell>
          <cell r="AC17">
            <v>1</v>
          </cell>
          <cell r="AD17">
            <v>1</v>
          </cell>
          <cell r="AE17">
            <v>11</v>
          </cell>
          <cell r="AG17" t="str">
            <v>{1,""}</v>
          </cell>
          <cell r="AH17">
            <v>2</v>
          </cell>
          <cell r="AI17">
            <v>2</v>
          </cell>
          <cell r="AJ17">
            <v>4</v>
          </cell>
          <cell r="AM17">
            <v>1</v>
          </cell>
          <cell r="AN17">
            <v>1</v>
          </cell>
          <cell r="AO17">
            <v>0</v>
          </cell>
          <cell r="AP17" t="str">
            <v>{1,3,""}</v>
          </cell>
          <cell r="AT17">
            <v>10</v>
          </cell>
          <cell r="AX17">
            <v>2</v>
          </cell>
          <cell r="AY17">
            <v>0</v>
          </cell>
          <cell r="BA17">
            <v>0</v>
          </cell>
          <cell r="BB17">
            <v>0</v>
          </cell>
          <cell r="BC17">
            <v>0</v>
          </cell>
          <cell r="BD17" t="str">
            <v>{6,9,11,""}</v>
          </cell>
          <cell r="BF17">
            <v>6</v>
          </cell>
          <cell r="BG17">
            <v>3</v>
          </cell>
          <cell r="BI17">
            <v>8</v>
          </cell>
          <cell r="BJ17">
            <v>1</v>
          </cell>
          <cell r="BL17">
            <v>5</v>
          </cell>
          <cell r="BM17">
            <v>1</v>
          </cell>
          <cell r="BO17">
            <v>2</v>
          </cell>
          <cell r="BP17" t="str">
            <v>Neustadt am Kulm</v>
          </cell>
          <cell r="BQ17" t="str">
            <v>2</v>
          </cell>
          <cell r="BR17" t="str">
            <v>Grünlohweg</v>
          </cell>
          <cell r="BS17" t="str">
            <v>95514</v>
          </cell>
          <cell r="BT17" t="str">
            <v>Haus der kleinen Füße</v>
          </cell>
          <cell r="BU17" t="str">
            <v>Evang. Diakonieverein Neustadt am Kulm</v>
          </cell>
          <cell r="BV17" t="str">
            <v>www.kindergarten-krippe-neustadtamkulm.de</v>
          </cell>
          <cell r="BW17">
            <v>2</v>
          </cell>
          <cell r="BX17">
            <v>2</v>
          </cell>
          <cell r="BZ17">
            <v>4</v>
          </cell>
          <cell r="CA17">
            <v>3</v>
          </cell>
          <cell r="CB17">
            <v>3</v>
          </cell>
          <cell r="CC17">
            <v>2</v>
          </cell>
          <cell r="CD17">
            <v>3</v>
          </cell>
          <cell r="CE17">
            <v>3</v>
          </cell>
          <cell r="CF17">
            <v>0</v>
          </cell>
          <cell r="CH17">
            <v>1</v>
          </cell>
          <cell r="CI17">
            <v>0</v>
          </cell>
          <cell r="CJ17">
            <v>0</v>
          </cell>
          <cell r="CK17">
            <v>1</v>
          </cell>
          <cell r="CN17">
            <v>0</v>
          </cell>
          <cell r="CO17">
            <v>0</v>
          </cell>
          <cell r="CP17" t="str">
            <v>EC.0001.15</v>
          </cell>
          <cell r="CQ17" t="str">
            <v>Elternchance – Familien früh für Bildung gewinnen</v>
          </cell>
          <cell r="CR17" t="str">
            <v>30404474-bacb-4a38-94e4-34638b26054f</v>
          </cell>
          <cell r="CS17">
            <v>36</v>
          </cell>
          <cell r="CT17">
            <v>100</v>
          </cell>
          <cell r="CU17">
            <v>100</v>
          </cell>
          <cell r="CV17">
            <v>2016</v>
          </cell>
          <cell r="CW17">
            <v>2016</v>
          </cell>
          <cell r="CX17" t="str">
            <v>daniela.preissinger@gmail.com</v>
          </cell>
          <cell r="CY17" t="b">
            <v>0</v>
          </cell>
          <cell r="CZ17" t="b">
            <v>0</v>
          </cell>
          <cell r="DA17" t="b">
            <v>0</v>
          </cell>
          <cell r="DB17" t="b">
            <v>0</v>
          </cell>
          <cell r="DC17" t="b">
            <v>1</v>
          </cell>
          <cell r="DD17" t="b">
            <v>0</v>
          </cell>
          <cell r="DE17" t="b">
            <v>0</v>
          </cell>
          <cell r="DF17" t="b">
            <v>0</v>
          </cell>
          <cell r="DG17" t="b">
            <v>0</v>
          </cell>
          <cell r="DH17" t="b">
            <v>1</v>
          </cell>
          <cell r="DI17" t="b">
            <v>0</v>
          </cell>
          <cell r="DJ17" t="b">
            <v>0</v>
          </cell>
          <cell r="DK17" t="b">
            <v>0</v>
          </cell>
          <cell r="DL17" t="b">
            <v>0</v>
          </cell>
          <cell r="DM17" t="b">
            <v>0</v>
          </cell>
          <cell r="DN17" t="b">
            <v>0</v>
          </cell>
          <cell r="DO17" t="b">
            <v>0</v>
          </cell>
          <cell r="DP17" t="b">
            <v>0</v>
          </cell>
          <cell r="DQ17" t="b">
            <v>0</v>
          </cell>
          <cell r="DR17" t="b">
            <v>0</v>
          </cell>
          <cell r="DS17" t="b">
            <v>1</v>
          </cell>
          <cell r="DT17" t="b">
            <v>0</v>
          </cell>
          <cell r="DU17" t="b">
            <v>0</v>
          </cell>
          <cell r="DV17" t="b">
            <v>1</v>
          </cell>
        </row>
        <row r="18">
          <cell r="A18" t="str">
            <v>BAG</v>
          </cell>
          <cell r="B18" t="str">
            <v>DEE</v>
          </cell>
          <cell r="C18">
            <v>2</v>
          </cell>
          <cell r="D18">
            <v>0</v>
          </cell>
          <cell r="E18" t="str">
            <v>EC-0001-711071</v>
          </cell>
          <cell r="F18">
            <v>42478</v>
          </cell>
          <cell r="G18">
            <v>42615</v>
          </cell>
          <cell r="H18">
            <v>42615</v>
          </cell>
          <cell r="R18">
            <v>1</v>
          </cell>
          <cell r="S18">
            <v>42401</v>
          </cell>
          <cell r="T18">
            <v>90</v>
          </cell>
          <cell r="U18" t="str">
            <v>Merseburg R3-165024</v>
          </cell>
          <cell r="V18" t="str">
            <v>165024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1</v>
          </cell>
          <cell r="AB18">
            <v>4</v>
          </cell>
          <cell r="AC18">
            <v>1</v>
          </cell>
          <cell r="AD18">
            <v>1</v>
          </cell>
          <cell r="AE18">
            <v>11</v>
          </cell>
          <cell r="AG18" t="str">
            <v>{1,""}</v>
          </cell>
          <cell r="AH18">
            <v>1</v>
          </cell>
          <cell r="AI18">
            <v>1</v>
          </cell>
          <cell r="AJ18">
            <v>5</v>
          </cell>
          <cell r="AM18">
            <v>0</v>
          </cell>
          <cell r="AN18">
            <v>1</v>
          </cell>
          <cell r="AO18">
            <v>0</v>
          </cell>
          <cell r="AP18" t="str">
            <v>{1,2,3,""}</v>
          </cell>
          <cell r="AX18">
            <v>2</v>
          </cell>
          <cell r="AY18">
            <v>0</v>
          </cell>
          <cell r="BA18">
            <v>0</v>
          </cell>
          <cell r="BB18">
            <v>0</v>
          </cell>
          <cell r="BC18">
            <v>0</v>
          </cell>
          <cell r="BD18" t="str">
            <v>{4,6,9,""}</v>
          </cell>
          <cell r="BF18">
            <v>9</v>
          </cell>
          <cell r="BG18">
            <v>1</v>
          </cell>
          <cell r="BI18">
            <v>6</v>
          </cell>
          <cell r="BJ18">
            <v>1</v>
          </cell>
          <cell r="BL18">
            <v>12</v>
          </cell>
          <cell r="BM18">
            <v>1</v>
          </cell>
          <cell r="BO18">
            <v>14</v>
          </cell>
          <cell r="BP18" t="str">
            <v>Halle/ Saale</v>
          </cell>
          <cell r="BQ18" t="str">
            <v>38a</v>
          </cell>
          <cell r="BR18" t="str">
            <v>Otto Kilian Strasse</v>
          </cell>
          <cell r="BS18" t="str">
            <v>6110</v>
          </cell>
          <cell r="BT18" t="str">
            <v>integrative Kindertagesstätte Eigen - Sinn</v>
          </cell>
          <cell r="BU18" t="str">
            <v>Verein für Bewegung und Kreativität in Kindertageseinrichtungen</v>
          </cell>
          <cell r="BV18" t="str">
            <v>www.buk-halle.de</v>
          </cell>
          <cell r="BW18">
            <v>3</v>
          </cell>
          <cell r="BX18">
            <v>1</v>
          </cell>
          <cell r="BZ18">
            <v>4</v>
          </cell>
          <cell r="CA18">
            <v>3</v>
          </cell>
          <cell r="CB18">
            <v>3</v>
          </cell>
          <cell r="CC18">
            <v>3</v>
          </cell>
          <cell r="CD18">
            <v>4</v>
          </cell>
          <cell r="CE18">
            <v>4</v>
          </cell>
          <cell r="CF18">
            <v>0</v>
          </cell>
          <cell r="CH18">
            <v>1</v>
          </cell>
          <cell r="CI18">
            <v>0</v>
          </cell>
          <cell r="CJ18">
            <v>0</v>
          </cell>
          <cell r="CK18">
            <v>1</v>
          </cell>
          <cell r="CN18">
            <v>0</v>
          </cell>
          <cell r="CO18">
            <v>0</v>
          </cell>
          <cell r="CP18" t="str">
            <v>EC.0001.15</v>
          </cell>
          <cell r="CQ18" t="str">
            <v>Elternchance – Familien früh für Bildung gewinnen</v>
          </cell>
          <cell r="CR18" t="str">
            <v>d7b43448-e657-4c72-acc2-ab99b23159d4</v>
          </cell>
          <cell r="CS18">
            <v>50</v>
          </cell>
          <cell r="CT18">
            <v>100</v>
          </cell>
          <cell r="CU18">
            <v>100</v>
          </cell>
          <cell r="CV18">
            <v>2016</v>
          </cell>
          <cell r="CW18">
            <v>2016</v>
          </cell>
          <cell r="CX18" t="str">
            <v>kraeuterhexy@gmx.de</v>
          </cell>
          <cell r="CY18" t="b">
            <v>0</v>
          </cell>
          <cell r="CZ18" t="b">
            <v>0</v>
          </cell>
          <cell r="DA18" t="b">
            <v>0</v>
          </cell>
          <cell r="DB18" t="b">
            <v>0</v>
          </cell>
          <cell r="DC18" t="b">
            <v>1</v>
          </cell>
          <cell r="DD18" t="b">
            <v>0</v>
          </cell>
          <cell r="DE18" t="b">
            <v>0</v>
          </cell>
          <cell r="DF18" t="b">
            <v>0</v>
          </cell>
          <cell r="DG18" t="b">
            <v>0</v>
          </cell>
          <cell r="DH18" t="b">
            <v>1</v>
          </cell>
          <cell r="DI18" t="b">
            <v>0</v>
          </cell>
          <cell r="DJ18" t="b">
            <v>0</v>
          </cell>
          <cell r="DK18" t="b">
            <v>0</v>
          </cell>
          <cell r="DL18" t="b">
            <v>0</v>
          </cell>
          <cell r="DM18" t="b">
            <v>0</v>
          </cell>
          <cell r="DN18" t="b">
            <v>0</v>
          </cell>
          <cell r="DO18" t="b">
            <v>0</v>
          </cell>
          <cell r="DP18" t="b">
            <v>0</v>
          </cell>
          <cell r="DQ18" t="b">
            <v>0</v>
          </cell>
          <cell r="DR18" t="b">
            <v>0</v>
          </cell>
          <cell r="DS18" t="b">
            <v>1</v>
          </cell>
          <cell r="DT18" t="b">
            <v>0</v>
          </cell>
          <cell r="DU18" t="b">
            <v>0</v>
          </cell>
          <cell r="DV18" t="b">
            <v>1</v>
          </cell>
        </row>
        <row r="19">
          <cell r="A19" t="str">
            <v>BAG</v>
          </cell>
          <cell r="B19" t="str">
            <v>DE9</v>
          </cell>
          <cell r="C19">
            <v>1</v>
          </cell>
          <cell r="D19">
            <v>0</v>
          </cell>
          <cell r="E19" t="str">
            <v>EC-0001-627047</v>
          </cell>
          <cell r="F19">
            <v>42552</v>
          </cell>
          <cell r="G19">
            <v>42682</v>
          </cell>
          <cell r="H19">
            <v>42682</v>
          </cell>
          <cell r="K19" t="str">
            <v>systemische Konfirmandenberaterin</v>
          </cell>
          <cell r="L19" t="str">
            <v>Coachingprozesse begleiten</v>
          </cell>
          <cell r="M19" t="str">
            <v>Beratung für inklusive Prozesse incl. Index</v>
          </cell>
          <cell r="R19">
            <v>1</v>
          </cell>
          <cell r="S19">
            <v>42443</v>
          </cell>
          <cell r="T19">
            <v>95</v>
          </cell>
          <cell r="U19" t="str">
            <v>Hannover II R1-163037</v>
          </cell>
          <cell r="V19" t="str">
            <v>163037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1</v>
          </cell>
          <cell r="AB19">
            <v>7</v>
          </cell>
          <cell r="AC19">
            <v>2</v>
          </cell>
          <cell r="AD19">
            <v>13</v>
          </cell>
          <cell r="AE19">
            <v>3</v>
          </cell>
          <cell r="AG19" t="str">
            <v>{10,""}</v>
          </cell>
          <cell r="AH19">
            <v>4</v>
          </cell>
          <cell r="AI19">
            <v>3</v>
          </cell>
          <cell r="AJ19">
            <v>5</v>
          </cell>
          <cell r="AK19" t="str">
            <v>Flüchtlingsunterkunft für Familien</v>
          </cell>
          <cell r="AM19">
            <v>0</v>
          </cell>
          <cell r="AN19">
            <v>0</v>
          </cell>
          <cell r="AO19">
            <v>0</v>
          </cell>
          <cell r="AP19" t="str">
            <v>{2,""}</v>
          </cell>
          <cell r="AT19">
            <v>10</v>
          </cell>
          <cell r="AX19">
            <v>1</v>
          </cell>
          <cell r="AY19">
            <v>0</v>
          </cell>
          <cell r="BA19">
            <v>0</v>
          </cell>
          <cell r="BB19">
            <v>0</v>
          </cell>
          <cell r="BC19">
            <v>0</v>
          </cell>
          <cell r="BD19" t="str">
            <v>{2,6,9,""}</v>
          </cell>
          <cell r="BF19">
            <v>1</v>
          </cell>
          <cell r="BG19">
            <v>1</v>
          </cell>
          <cell r="BO19">
            <v>9</v>
          </cell>
          <cell r="BP19" t="str">
            <v>Winsen (Luhe)</v>
          </cell>
          <cell r="BQ19" t="str">
            <v>1</v>
          </cell>
          <cell r="BR19" t="str">
            <v>Bodelschwingh-Strasse</v>
          </cell>
          <cell r="BS19" t="str">
            <v>21423</v>
          </cell>
          <cell r="BT19" t="str">
            <v>Herbergsverein Winsen und Umgebung e.V.</v>
          </cell>
          <cell r="BU19" t="str">
            <v>Diakonie</v>
          </cell>
          <cell r="BV19" t="str">
            <v>Herbergsverein Winsen und Umgebung e.V.</v>
          </cell>
          <cell r="BW19">
            <v>3</v>
          </cell>
          <cell r="BX19">
            <v>3</v>
          </cell>
          <cell r="BZ19">
            <v>4</v>
          </cell>
          <cell r="CA19">
            <v>4</v>
          </cell>
          <cell r="CB19">
            <v>6</v>
          </cell>
          <cell r="CC19">
            <v>6</v>
          </cell>
          <cell r="CD19">
            <v>4</v>
          </cell>
          <cell r="CE19">
            <v>4</v>
          </cell>
          <cell r="CF19">
            <v>0</v>
          </cell>
          <cell r="CH19">
            <v>1</v>
          </cell>
          <cell r="CI19">
            <v>0</v>
          </cell>
          <cell r="CJ19">
            <v>0</v>
          </cell>
          <cell r="CK19">
            <v>1</v>
          </cell>
          <cell r="CN19">
            <v>0</v>
          </cell>
          <cell r="CO19">
            <v>0</v>
          </cell>
          <cell r="CP19" t="str">
            <v>EC.0001.15</v>
          </cell>
          <cell r="CQ19" t="str">
            <v>Elternchance – Familien früh für Bildung gewinnen</v>
          </cell>
          <cell r="CR19" t="str">
            <v>a57cf115-70a2-4579-8178-a47dc25bc67e</v>
          </cell>
          <cell r="CS19">
            <v>43</v>
          </cell>
          <cell r="CT19">
            <v>100</v>
          </cell>
          <cell r="CU19">
            <v>100</v>
          </cell>
          <cell r="CV19">
            <v>2016</v>
          </cell>
          <cell r="CW19">
            <v>2016</v>
          </cell>
          <cell r="CX19" t="str">
            <v>claudiaproessel@herbergsverein-winsen.de</v>
          </cell>
          <cell r="CY19" t="b">
            <v>0</v>
          </cell>
          <cell r="CZ19" t="b">
            <v>0</v>
          </cell>
          <cell r="DA19" t="b">
            <v>0</v>
          </cell>
          <cell r="DB19" t="b">
            <v>0</v>
          </cell>
          <cell r="DC19" t="b">
            <v>1</v>
          </cell>
          <cell r="DD19" t="b">
            <v>0</v>
          </cell>
          <cell r="DE19" t="b">
            <v>0</v>
          </cell>
          <cell r="DF19" t="b">
            <v>0</v>
          </cell>
          <cell r="DG19" t="b">
            <v>0</v>
          </cell>
          <cell r="DH19" t="b">
            <v>0</v>
          </cell>
          <cell r="DI19" t="b">
            <v>1</v>
          </cell>
          <cell r="DJ19" t="b">
            <v>0</v>
          </cell>
          <cell r="DK19" t="b">
            <v>0</v>
          </cell>
          <cell r="DL19" t="b">
            <v>0</v>
          </cell>
          <cell r="DM19" t="b">
            <v>0</v>
          </cell>
          <cell r="DN19" t="b">
            <v>0</v>
          </cell>
          <cell r="DO19" t="b">
            <v>0</v>
          </cell>
          <cell r="DP19" t="b">
            <v>0</v>
          </cell>
          <cell r="DQ19" t="b">
            <v>0</v>
          </cell>
          <cell r="DR19" t="b">
            <v>0</v>
          </cell>
          <cell r="DS19" t="b">
            <v>1</v>
          </cell>
          <cell r="DT19" t="b">
            <v>0</v>
          </cell>
          <cell r="DU19" t="b">
            <v>0</v>
          </cell>
          <cell r="DV19" t="b">
            <v>1</v>
          </cell>
        </row>
        <row r="20">
          <cell r="A20" t="str">
            <v>BAG</v>
          </cell>
          <cell r="B20" t="str">
            <v>DE9</v>
          </cell>
          <cell r="C20">
            <v>1</v>
          </cell>
          <cell r="D20">
            <v>0</v>
          </cell>
          <cell r="E20" t="str">
            <v>EC-0001-736260</v>
          </cell>
          <cell r="F20">
            <v>42471</v>
          </cell>
          <cell r="G20">
            <v>42668</v>
          </cell>
          <cell r="H20">
            <v>42668</v>
          </cell>
          <cell r="K20" t="str">
            <v>systemischen Familienberaterin</v>
          </cell>
          <cell r="L20" t="str">
            <v>PEKiP-Gruppenleiterin</v>
          </cell>
          <cell r="R20">
            <v>1</v>
          </cell>
          <cell r="S20">
            <v>42339</v>
          </cell>
          <cell r="T20">
            <v>91</v>
          </cell>
          <cell r="U20" t="str">
            <v>Aurich R1-165023</v>
          </cell>
          <cell r="V20" t="str">
            <v>165023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1</v>
          </cell>
          <cell r="AB20">
            <v>7</v>
          </cell>
          <cell r="AC20">
            <v>3</v>
          </cell>
          <cell r="AD20">
            <v>13</v>
          </cell>
          <cell r="AE20">
            <v>3</v>
          </cell>
          <cell r="AG20" t="str">
            <v>{4,""}</v>
          </cell>
          <cell r="AH20">
            <v>1</v>
          </cell>
          <cell r="AI20">
            <v>1</v>
          </cell>
          <cell r="AJ20">
            <v>1</v>
          </cell>
          <cell r="AM20">
            <v>1</v>
          </cell>
          <cell r="AN20">
            <v>1</v>
          </cell>
          <cell r="AO20">
            <v>0</v>
          </cell>
          <cell r="AP20" t="str">
            <v>{3,""}</v>
          </cell>
          <cell r="AT20">
            <v>10</v>
          </cell>
          <cell r="AX20">
            <v>0</v>
          </cell>
          <cell r="AY20">
            <v>0</v>
          </cell>
          <cell r="BA20">
            <v>0</v>
          </cell>
          <cell r="BB20">
            <v>0</v>
          </cell>
          <cell r="BC20">
            <v>1</v>
          </cell>
          <cell r="BD20" t="str">
            <v>{3,6,10,""}</v>
          </cell>
          <cell r="BF20">
            <v>9</v>
          </cell>
          <cell r="BG20">
            <v>4</v>
          </cell>
          <cell r="BO20">
            <v>15</v>
          </cell>
          <cell r="BP20" t="str">
            <v>Kiel</v>
          </cell>
          <cell r="BQ20" t="str">
            <v>22</v>
          </cell>
          <cell r="BR20" t="str">
            <v>Lerchenstr</v>
          </cell>
          <cell r="BS20" t="str">
            <v>24103</v>
          </cell>
          <cell r="BT20" t="str">
            <v>Zukunftswerkstatt Kiel</v>
          </cell>
          <cell r="BU20" t="str">
            <v>Zukunftswerkstatt e.V. Kiel Familienbildungsstätte</v>
          </cell>
          <cell r="BV20" t="str">
            <v>www.zukunftswerkstatt-kiel.de</v>
          </cell>
          <cell r="BW20">
            <v>3</v>
          </cell>
          <cell r="BX20">
            <v>1</v>
          </cell>
          <cell r="BZ20">
            <v>4</v>
          </cell>
          <cell r="CA20">
            <v>3</v>
          </cell>
          <cell r="CB20">
            <v>4</v>
          </cell>
          <cell r="CC20">
            <v>2</v>
          </cell>
          <cell r="CD20">
            <v>1</v>
          </cell>
          <cell r="CE20">
            <v>3</v>
          </cell>
          <cell r="CF20">
            <v>0</v>
          </cell>
          <cell r="CH20">
            <v>1</v>
          </cell>
          <cell r="CI20">
            <v>0</v>
          </cell>
          <cell r="CJ20">
            <v>0</v>
          </cell>
          <cell r="CK20">
            <v>1</v>
          </cell>
          <cell r="CN20">
            <v>0</v>
          </cell>
          <cell r="CO20">
            <v>0</v>
          </cell>
          <cell r="CP20" t="str">
            <v>EC.0001.15</v>
          </cell>
          <cell r="CQ20" t="str">
            <v>Elternchance – Familien früh für Bildung gewinnen</v>
          </cell>
          <cell r="CR20" t="str">
            <v>04293ba5-a5f7-441d-b4f0-d62ba8f096d3</v>
          </cell>
          <cell r="CS20">
            <v>36</v>
          </cell>
          <cell r="CT20">
            <v>100</v>
          </cell>
          <cell r="CU20">
            <v>100</v>
          </cell>
          <cell r="CV20">
            <v>2016</v>
          </cell>
          <cell r="CW20">
            <v>2016</v>
          </cell>
          <cell r="CX20" t="str">
            <v>m.puddig@gmail.com</v>
          </cell>
          <cell r="CY20" t="b">
            <v>0</v>
          </cell>
          <cell r="CZ20" t="b">
            <v>0</v>
          </cell>
          <cell r="DA20" t="b">
            <v>0</v>
          </cell>
          <cell r="DB20" t="b">
            <v>0</v>
          </cell>
          <cell r="DC20" t="b">
            <v>1</v>
          </cell>
          <cell r="DD20" t="b">
            <v>0</v>
          </cell>
          <cell r="DE20" t="b">
            <v>0</v>
          </cell>
          <cell r="DF20" t="b">
            <v>0</v>
          </cell>
          <cell r="DG20" t="b">
            <v>0</v>
          </cell>
          <cell r="DH20" t="b">
            <v>0</v>
          </cell>
          <cell r="DI20" t="b">
            <v>1</v>
          </cell>
          <cell r="DJ20" t="b">
            <v>0</v>
          </cell>
          <cell r="DK20" t="b">
            <v>0</v>
          </cell>
          <cell r="DL20" t="b">
            <v>0</v>
          </cell>
          <cell r="DM20" t="b">
            <v>0</v>
          </cell>
          <cell r="DN20" t="b">
            <v>0</v>
          </cell>
          <cell r="DO20" t="b">
            <v>0</v>
          </cell>
          <cell r="DP20" t="b">
            <v>0</v>
          </cell>
          <cell r="DQ20" t="b">
            <v>0</v>
          </cell>
          <cell r="DR20" t="b">
            <v>0</v>
          </cell>
          <cell r="DS20" t="b">
            <v>1</v>
          </cell>
          <cell r="DT20" t="b">
            <v>0</v>
          </cell>
          <cell r="DU20" t="b">
            <v>0</v>
          </cell>
          <cell r="DV20" t="b">
            <v>1</v>
          </cell>
        </row>
        <row r="21">
          <cell r="A21" t="str">
            <v>BAG</v>
          </cell>
          <cell r="B21" t="str">
            <v>DEA</v>
          </cell>
          <cell r="C21">
            <v>1</v>
          </cell>
          <cell r="D21">
            <v>0</v>
          </cell>
          <cell r="E21" t="str">
            <v>EC-0001-687315</v>
          </cell>
          <cell r="F21">
            <v>42551</v>
          </cell>
          <cell r="G21">
            <v>42765</v>
          </cell>
          <cell r="H21">
            <v>42814</v>
          </cell>
          <cell r="K21" t="str">
            <v>systemische Familienberaterin</v>
          </cell>
          <cell r="L21" t="str">
            <v>Kursleitung "starke Eltern, starke Kinder"</v>
          </cell>
          <cell r="R21">
            <v>1</v>
          </cell>
          <cell r="S21">
            <v>42492</v>
          </cell>
          <cell r="T21">
            <v>80</v>
          </cell>
          <cell r="U21" t="str">
            <v xml:space="preserve">Bonn R1-165036 </v>
          </cell>
          <cell r="V21" t="str">
            <v>165036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1</v>
          </cell>
          <cell r="AB21">
            <v>7</v>
          </cell>
          <cell r="AC21">
            <v>2</v>
          </cell>
          <cell r="AD21">
            <v>13</v>
          </cell>
          <cell r="AE21">
            <v>7</v>
          </cell>
          <cell r="AG21" t="str">
            <v>{1,3,5,7,8,9,10,""}</v>
          </cell>
          <cell r="AH21">
            <v>2</v>
          </cell>
          <cell r="AI21">
            <v>1</v>
          </cell>
          <cell r="AJ21">
            <v>4</v>
          </cell>
          <cell r="AK21" t="str">
            <v>Hort/FGTS</v>
          </cell>
          <cell r="AM21">
            <v>1</v>
          </cell>
          <cell r="AN21">
            <v>1</v>
          </cell>
          <cell r="AO21">
            <v>0</v>
          </cell>
          <cell r="AP21" t="str">
            <v>{2,3,""}</v>
          </cell>
          <cell r="AT21">
            <v>10</v>
          </cell>
          <cell r="AX21">
            <v>2</v>
          </cell>
          <cell r="AY21">
            <v>0</v>
          </cell>
          <cell r="BA21">
            <v>0</v>
          </cell>
          <cell r="BB21">
            <v>0</v>
          </cell>
          <cell r="BC21">
            <v>0</v>
          </cell>
          <cell r="BD21" t="str">
            <v>{5,8,12,""}</v>
          </cell>
          <cell r="BF21">
            <v>9</v>
          </cell>
          <cell r="BG21">
            <v>4</v>
          </cell>
          <cell r="BI21">
            <v>3</v>
          </cell>
          <cell r="BJ21">
            <v>4</v>
          </cell>
          <cell r="BL21">
            <v>8</v>
          </cell>
          <cell r="BM21">
            <v>1</v>
          </cell>
          <cell r="BO21">
            <v>12</v>
          </cell>
          <cell r="BP21" t="str">
            <v>Homburg</v>
          </cell>
          <cell r="BQ21" t="str">
            <v>1</v>
          </cell>
          <cell r="BR21" t="str">
            <v>Am Forum</v>
          </cell>
          <cell r="BS21" t="str">
            <v>66424</v>
          </cell>
          <cell r="BT21" t="str">
            <v>AQuiS GmbH</v>
          </cell>
          <cell r="BU21" t="str">
            <v>AQuiS GmbH</v>
          </cell>
          <cell r="BV21" t="str">
            <v>www.saarpfalz-kreis.de</v>
          </cell>
          <cell r="BW21">
            <v>3</v>
          </cell>
          <cell r="BX21">
            <v>2</v>
          </cell>
          <cell r="BZ21">
            <v>3</v>
          </cell>
          <cell r="CA21">
            <v>6</v>
          </cell>
          <cell r="CB21">
            <v>6</v>
          </cell>
          <cell r="CC21">
            <v>4</v>
          </cell>
          <cell r="CD21">
            <v>3</v>
          </cell>
          <cell r="CE21">
            <v>4</v>
          </cell>
          <cell r="CF21">
            <v>0</v>
          </cell>
          <cell r="CH21">
            <v>1</v>
          </cell>
          <cell r="CI21">
            <v>0</v>
          </cell>
          <cell r="CJ21">
            <v>0</v>
          </cell>
          <cell r="CK21">
            <v>1</v>
          </cell>
          <cell r="CN21">
            <v>0</v>
          </cell>
          <cell r="CO21">
            <v>0</v>
          </cell>
          <cell r="CP21" t="str">
            <v>EC.0001.15</v>
          </cell>
          <cell r="CQ21" t="str">
            <v>Elternchance – Familien früh für Bildung gewinnen</v>
          </cell>
          <cell r="CR21" t="str">
            <v>f328cbe2-f31c-49ef-b09c-883e5bd65c5a</v>
          </cell>
          <cell r="CS21">
            <v>41</v>
          </cell>
          <cell r="CT21">
            <v>100</v>
          </cell>
          <cell r="CU21">
            <v>100</v>
          </cell>
          <cell r="CV21">
            <v>2016</v>
          </cell>
          <cell r="CW21">
            <v>2017</v>
          </cell>
          <cell r="CX21" t="str">
            <v>martina.pyschny@saarpfalz-kreis.de</v>
          </cell>
          <cell r="CY21" t="b">
            <v>0</v>
          </cell>
          <cell r="CZ21" t="b">
            <v>0</v>
          </cell>
          <cell r="DA21" t="b">
            <v>0</v>
          </cell>
          <cell r="DB21" t="b">
            <v>0</v>
          </cell>
          <cell r="DC21" t="b">
            <v>1</v>
          </cell>
          <cell r="DD21" t="b">
            <v>0</v>
          </cell>
          <cell r="DE21" t="b">
            <v>0</v>
          </cell>
          <cell r="DF21" t="b">
            <v>0</v>
          </cell>
          <cell r="DG21" t="b">
            <v>0</v>
          </cell>
          <cell r="DH21" t="b">
            <v>0</v>
          </cell>
          <cell r="DI21" t="b">
            <v>1</v>
          </cell>
          <cell r="DJ21" t="b">
            <v>0</v>
          </cell>
          <cell r="DK21" t="b">
            <v>0</v>
          </cell>
          <cell r="DL21" t="b">
            <v>0</v>
          </cell>
          <cell r="DM21" t="b">
            <v>0</v>
          </cell>
          <cell r="DN21" t="b">
            <v>0</v>
          </cell>
          <cell r="DO21" t="b">
            <v>0</v>
          </cell>
          <cell r="DP21" t="b">
            <v>0</v>
          </cell>
          <cell r="DQ21" t="b">
            <v>0</v>
          </cell>
          <cell r="DR21" t="b">
            <v>0</v>
          </cell>
          <cell r="DS21" t="b">
            <v>1</v>
          </cell>
          <cell r="DT21" t="b">
            <v>0</v>
          </cell>
          <cell r="DU21" t="b">
            <v>0</v>
          </cell>
          <cell r="DV21" t="b">
            <v>1</v>
          </cell>
        </row>
        <row r="22">
          <cell r="A22" t="str">
            <v>BAG</v>
          </cell>
          <cell r="B22" t="str">
            <v>DE9</v>
          </cell>
          <cell r="C22">
            <v>1</v>
          </cell>
          <cell r="D22">
            <v>0</v>
          </cell>
          <cell r="E22" t="str">
            <v>EC-0001-513468</v>
          </cell>
          <cell r="F22">
            <v>42513</v>
          </cell>
          <cell r="G22">
            <v>42657</v>
          </cell>
          <cell r="H22">
            <v>42657</v>
          </cell>
          <cell r="K22" t="str">
            <v>speziell zur familienbildung keine</v>
          </cell>
          <cell r="Q22" t="str">
            <v>zur zeit durchlaufe ich keine weitere aus- oder weiterbildung</v>
          </cell>
          <cell r="R22">
            <v>1</v>
          </cell>
          <cell r="S22">
            <v>42418</v>
          </cell>
          <cell r="T22">
            <v>82</v>
          </cell>
          <cell r="U22" t="str">
            <v>Hannover R1-165031</v>
          </cell>
          <cell r="V22" t="str">
            <v>165031</v>
          </cell>
          <cell r="W22">
            <v>1</v>
          </cell>
          <cell r="X22">
            <v>1</v>
          </cell>
          <cell r="Y22">
            <v>0</v>
          </cell>
          <cell r="Z22">
            <v>0</v>
          </cell>
          <cell r="AA22">
            <v>1</v>
          </cell>
          <cell r="AB22">
            <v>8</v>
          </cell>
          <cell r="AC22">
            <v>1</v>
          </cell>
          <cell r="AD22">
            <v>1</v>
          </cell>
          <cell r="AE22">
            <v>11</v>
          </cell>
          <cell r="AG22" t="str">
            <v>{1,10,""}</v>
          </cell>
          <cell r="AH22">
            <v>4</v>
          </cell>
          <cell r="AI22">
            <v>4</v>
          </cell>
          <cell r="AJ22">
            <v>5</v>
          </cell>
          <cell r="AK22" t="str">
            <v>Krippe</v>
          </cell>
          <cell r="AL22" t="str">
            <v>erzieherin und fachkraft für kleinstkindpädagogik</v>
          </cell>
          <cell r="AM22">
            <v>1</v>
          </cell>
          <cell r="AN22">
            <v>1</v>
          </cell>
          <cell r="AO22">
            <v>0</v>
          </cell>
          <cell r="AP22" t="str">
            <v>{3,""}</v>
          </cell>
          <cell r="AR22">
            <v>47</v>
          </cell>
          <cell r="AS22" t="str">
            <v>deutsch</v>
          </cell>
          <cell r="AX22">
            <v>2</v>
          </cell>
          <cell r="AY22">
            <v>0</v>
          </cell>
          <cell r="BA22">
            <v>0</v>
          </cell>
          <cell r="BB22">
            <v>0</v>
          </cell>
          <cell r="BC22">
            <v>0</v>
          </cell>
          <cell r="BD22" t="str">
            <v>{6,9,11,""}</v>
          </cell>
          <cell r="BF22">
            <v>1</v>
          </cell>
          <cell r="BG22">
            <v>2</v>
          </cell>
          <cell r="BI22">
            <v>2</v>
          </cell>
          <cell r="BJ22">
            <v>2</v>
          </cell>
          <cell r="BL22">
            <v>8</v>
          </cell>
          <cell r="BM22">
            <v>1</v>
          </cell>
          <cell r="BO22">
            <v>9</v>
          </cell>
          <cell r="BP22" t="str">
            <v>Dassel</v>
          </cell>
          <cell r="BQ22" t="str">
            <v>6</v>
          </cell>
          <cell r="BR22" t="str">
            <v>Gradanger</v>
          </cell>
          <cell r="BS22" t="str">
            <v>37586</v>
          </cell>
          <cell r="BT22" t="str">
            <v>Ev. luth Kita St. Laurentius Dassel</v>
          </cell>
          <cell r="BU22" t="str">
            <v>Ev. luth. Kirche</v>
          </cell>
          <cell r="BV22" t="str">
            <v>gibt zzt leider keine aktuelle</v>
          </cell>
          <cell r="BW22">
            <v>3</v>
          </cell>
          <cell r="BX22">
            <v>1</v>
          </cell>
          <cell r="BZ22">
            <v>3</v>
          </cell>
          <cell r="CA22">
            <v>3</v>
          </cell>
          <cell r="CB22">
            <v>3</v>
          </cell>
          <cell r="CC22">
            <v>4</v>
          </cell>
          <cell r="CD22">
            <v>4</v>
          </cell>
          <cell r="CE22">
            <v>4</v>
          </cell>
          <cell r="CF22">
            <v>0</v>
          </cell>
          <cell r="CH22">
            <v>1</v>
          </cell>
          <cell r="CI22">
            <v>0</v>
          </cell>
          <cell r="CJ22">
            <v>0</v>
          </cell>
          <cell r="CK22">
            <v>1</v>
          </cell>
          <cell r="CN22">
            <v>0</v>
          </cell>
          <cell r="CO22">
            <v>0</v>
          </cell>
          <cell r="CP22" t="str">
            <v>EC.0001.15</v>
          </cell>
          <cell r="CQ22" t="str">
            <v>Elternchance – Familien früh für Bildung gewinnen</v>
          </cell>
          <cell r="CR22" t="str">
            <v>38a3f478-6ff5-4a66-ad3e-6309ee972857</v>
          </cell>
          <cell r="CS22">
            <v>36</v>
          </cell>
          <cell r="CT22">
            <v>100</v>
          </cell>
          <cell r="CU22">
            <v>100</v>
          </cell>
          <cell r="CV22">
            <v>2016</v>
          </cell>
          <cell r="CW22">
            <v>2016</v>
          </cell>
          <cell r="CX22" t="str">
            <v>colle979@googlemail.com</v>
          </cell>
          <cell r="CY22" t="b">
            <v>0</v>
          </cell>
          <cell r="CZ22" t="b">
            <v>0</v>
          </cell>
          <cell r="DA22" t="b">
            <v>0</v>
          </cell>
          <cell r="DB22" t="b">
            <v>0</v>
          </cell>
          <cell r="DC22" t="b">
            <v>1</v>
          </cell>
          <cell r="DD22" t="b">
            <v>0</v>
          </cell>
          <cell r="DE22" t="b">
            <v>0</v>
          </cell>
          <cell r="DF22" t="b">
            <v>0</v>
          </cell>
          <cell r="DG22" t="b">
            <v>0</v>
          </cell>
          <cell r="DH22" t="b">
            <v>1</v>
          </cell>
          <cell r="DI22" t="b">
            <v>0</v>
          </cell>
          <cell r="DJ22" t="b">
            <v>0</v>
          </cell>
          <cell r="DK22" t="b">
            <v>0</v>
          </cell>
          <cell r="DL22" t="b">
            <v>0</v>
          </cell>
          <cell r="DM22" t="b">
            <v>1</v>
          </cell>
          <cell r="DN22" t="b">
            <v>1</v>
          </cell>
          <cell r="DO22" t="b">
            <v>0</v>
          </cell>
          <cell r="DP22" t="b">
            <v>0</v>
          </cell>
          <cell r="DQ22" t="b">
            <v>0</v>
          </cell>
          <cell r="DR22" t="b">
            <v>0</v>
          </cell>
          <cell r="DS22" t="b">
            <v>1</v>
          </cell>
          <cell r="DT22" t="b">
            <v>0</v>
          </cell>
          <cell r="DU22" t="b">
            <v>1</v>
          </cell>
          <cell r="DV22" t="b">
            <v>1</v>
          </cell>
        </row>
        <row r="23">
          <cell r="A23" t="str">
            <v>BAG</v>
          </cell>
          <cell r="B23" t="str">
            <v>DED</v>
          </cell>
          <cell r="C23">
            <v>2</v>
          </cell>
          <cell r="D23">
            <v>0</v>
          </cell>
          <cell r="E23" t="str">
            <v>EC-0001-801323</v>
          </cell>
          <cell r="F23">
            <v>42604</v>
          </cell>
          <cell r="G23">
            <v>42692</v>
          </cell>
          <cell r="H23">
            <v>42692</v>
          </cell>
          <cell r="R23">
            <v>1</v>
          </cell>
          <cell r="S23">
            <v>42600</v>
          </cell>
          <cell r="T23">
            <v>104</v>
          </cell>
          <cell r="U23" t="str">
            <v>Burgstädt II R3-163040</v>
          </cell>
          <cell r="V23" t="str">
            <v>163040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1</v>
          </cell>
          <cell r="AB23">
            <v>7</v>
          </cell>
          <cell r="AC23">
            <v>3</v>
          </cell>
          <cell r="AD23">
            <v>13</v>
          </cell>
          <cell r="AE23">
            <v>1</v>
          </cell>
          <cell r="AG23" t="str">
            <v>{1,""}</v>
          </cell>
          <cell r="AH23">
            <v>3</v>
          </cell>
          <cell r="AI23">
            <v>1</v>
          </cell>
          <cell r="AM23">
            <v>1</v>
          </cell>
          <cell r="AN23">
            <v>1</v>
          </cell>
          <cell r="AO23">
            <v>0</v>
          </cell>
          <cell r="AP23" t="str">
            <v>{1,""}</v>
          </cell>
          <cell r="AT23">
            <v>10</v>
          </cell>
          <cell r="AX23">
            <v>2</v>
          </cell>
          <cell r="AY23">
            <v>0</v>
          </cell>
          <cell r="BA23">
            <v>0</v>
          </cell>
          <cell r="BB23">
            <v>0</v>
          </cell>
          <cell r="BC23">
            <v>0</v>
          </cell>
          <cell r="BD23" t="str">
            <v>{9,10,11,""}</v>
          </cell>
          <cell r="BF23">
            <v>8</v>
          </cell>
          <cell r="BG23">
            <v>1</v>
          </cell>
          <cell r="BO23">
            <v>13</v>
          </cell>
          <cell r="BP23" t="str">
            <v>Mittweida</v>
          </cell>
          <cell r="BQ23" t="str">
            <v>26</v>
          </cell>
          <cell r="BR23" t="str">
            <v>Lutherstr.</v>
          </cell>
          <cell r="BS23" t="str">
            <v>9648</v>
          </cell>
          <cell r="BT23" t="str">
            <v>KTE Spielhaus</v>
          </cell>
          <cell r="BU23" t="str">
            <v>Stadtverwaltung Mittweida</v>
          </cell>
          <cell r="BV23" t="str">
            <v>www.mittweida.de</v>
          </cell>
          <cell r="BW23">
            <v>3</v>
          </cell>
          <cell r="BX23">
            <v>1</v>
          </cell>
          <cell r="BZ23">
            <v>2</v>
          </cell>
          <cell r="CA23">
            <v>4</v>
          </cell>
          <cell r="CB23">
            <v>2</v>
          </cell>
          <cell r="CC23">
            <v>4</v>
          </cell>
          <cell r="CD23">
            <v>3</v>
          </cell>
          <cell r="CE23">
            <v>4</v>
          </cell>
          <cell r="CF23">
            <v>0</v>
          </cell>
          <cell r="CH23">
            <v>1</v>
          </cell>
          <cell r="CI23">
            <v>0</v>
          </cell>
          <cell r="CJ23">
            <v>0</v>
          </cell>
          <cell r="CK23">
            <v>1</v>
          </cell>
          <cell r="CN23">
            <v>0</v>
          </cell>
          <cell r="CO23">
            <v>0</v>
          </cell>
          <cell r="CP23" t="str">
            <v>EC.0001.15</v>
          </cell>
          <cell r="CQ23" t="str">
            <v>Elternchance – Familien früh für Bildung gewinnen</v>
          </cell>
          <cell r="CR23" t="str">
            <v>1d727b54-c6ae-4ce5-bdc3-74616644fdd6</v>
          </cell>
          <cell r="CS23">
            <v>33</v>
          </cell>
          <cell r="CT23">
            <v>100</v>
          </cell>
          <cell r="CU23">
            <v>100</v>
          </cell>
          <cell r="CV23">
            <v>2016</v>
          </cell>
          <cell r="CW23">
            <v>2016</v>
          </cell>
          <cell r="CX23" t="str">
            <v>kte-lutherstrasse@mittweida.de</v>
          </cell>
          <cell r="CY23" t="b">
            <v>0</v>
          </cell>
          <cell r="CZ23" t="b">
            <v>0</v>
          </cell>
          <cell r="DA23" t="b">
            <v>0</v>
          </cell>
          <cell r="DB23" t="b">
            <v>0</v>
          </cell>
          <cell r="DC23" t="b">
            <v>1</v>
          </cell>
          <cell r="DD23" t="b">
            <v>0</v>
          </cell>
          <cell r="DE23" t="b">
            <v>0</v>
          </cell>
          <cell r="DF23" t="b">
            <v>0</v>
          </cell>
          <cell r="DG23" t="b">
            <v>0</v>
          </cell>
          <cell r="DH23" t="b">
            <v>0</v>
          </cell>
          <cell r="DI23" t="b">
            <v>1</v>
          </cell>
          <cell r="DJ23" t="b">
            <v>0</v>
          </cell>
          <cell r="DK23" t="b">
            <v>0</v>
          </cell>
          <cell r="DL23" t="b">
            <v>0</v>
          </cell>
          <cell r="DM23" t="b">
            <v>0</v>
          </cell>
          <cell r="DN23" t="b">
            <v>0</v>
          </cell>
          <cell r="DO23" t="b">
            <v>0</v>
          </cell>
          <cell r="DP23" t="b">
            <v>0</v>
          </cell>
          <cell r="DQ23" t="b">
            <v>0</v>
          </cell>
          <cell r="DR23" t="b">
            <v>0</v>
          </cell>
          <cell r="DS23" t="b">
            <v>1</v>
          </cell>
          <cell r="DT23" t="b">
            <v>0</v>
          </cell>
          <cell r="DU23" t="b">
            <v>0</v>
          </cell>
          <cell r="DV23" t="b">
            <v>1</v>
          </cell>
        </row>
        <row r="24">
          <cell r="A24" t="str">
            <v>BAG</v>
          </cell>
          <cell r="B24" t="str">
            <v>DE8</v>
          </cell>
          <cell r="C24">
            <v>2</v>
          </cell>
          <cell r="D24">
            <v>0</v>
          </cell>
          <cell r="E24" t="str">
            <v>EC-0001-993575</v>
          </cell>
          <cell r="F24">
            <v>42653</v>
          </cell>
          <cell r="G24">
            <v>42797</v>
          </cell>
          <cell r="H24">
            <v>42797</v>
          </cell>
          <cell r="R24">
            <v>1</v>
          </cell>
          <cell r="S24">
            <v>42614</v>
          </cell>
          <cell r="T24">
            <v>6</v>
          </cell>
          <cell r="U24" t="str">
            <v>Warnemünde 165054</v>
          </cell>
          <cell r="V24" t="str">
            <v>165054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1</v>
          </cell>
          <cell r="AB24">
            <v>4</v>
          </cell>
          <cell r="AC24">
            <v>1</v>
          </cell>
          <cell r="AD24">
            <v>1</v>
          </cell>
          <cell r="AE24">
            <v>11</v>
          </cell>
          <cell r="AG24" t="str">
            <v>{1,""}</v>
          </cell>
          <cell r="AH24">
            <v>1</v>
          </cell>
          <cell r="AI24">
            <v>1</v>
          </cell>
          <cell r="AJ24">
            <v>5</v>
          </cell>
          <cell r="AM24">
            <v>1</v>
          </cell>
          <cell r="AN24">
            <v>0</v>
          </cell>
          <cell r="AO24">
            <v>1</v>
          </cell>
          <cell r="AP24" t="str">
            <v>{2,3,""}</v>
          </cell>
          <cell r="AX24">
            <v>2</v>
          </cell>
          <cell r="AY24">
            <v>0</v>
          </cell>
          <cell r="BA24">
            <v>0</v>
          </cell>
          <cell r="BB24">
            <v>0</v>
          </cell>
          <cell r="BC24">
            <v>0</v>
          </cell>
          <cell r="BD24" t="str">
            <v>{2,6,9,""}</v>
          </cell>
          <cell r="BF24">
            <v>6</v>
          </cell>
          <cell r="BG24">
            <v>1</v>
          </cell>
          <cell r="BI24">
            <v>2</v>
          </cell>
          <cell r="BJ24">
            <v>1</v>
          </cell>
          <cell r="BO24">
            <v>8</v>
          </cell>
          <cell r="BP24" t="str">
            <v>Schwerin</v>
          </cell>
          <cell r="BQ24" t="str">
            <v>35a</v>
          </cell>
          <cell r="BR24" t="str">
            <v>Friesenstrasse</v>
          </cell>
          <cell r="BS24" t="str">
            <v>19059</v>
          </cell>
          <cell r="BT24" t="str">
            <v>Kita "Gänseblümchen"</v>
          </cell>
          <cell r="BU24" t="str">
            <v>Kita gGmbH</v>
          </cell>
          <cell r="BV24" t="str">
            <v>www.kita-ggmbh.de</v>
          </cell>
          <cell r="BW24">
            <v>2</v>
          </cell>
          <cell r="BX24">
            <v>2</v>
          </cell>
          <cell r="BZ24">
            <v>2</v>
          </cell>
          <cell r="CA24">
            <v>3</v>
          </cell>
          <cell r="CB24">
            <v>3</v>
          </cell>
          <cell r="CC24">
            <v>3</v>
          </cell>
          <cell r="CD24">
            <v>3</v>
          </cell>
          <cell r="CE24">
            <v>4</v>
          </cell>
          <cell r="CF24">
            <v>0</v>
          </cell>
          <cell r="CH24">
            <v>1</v>
          </cell>
          <cell r="CI24">
            <v>0</v>
          </cell>
          <cell r="CJ24">
            <v>0</v>
          </cell>
          <cell r="CK24">
            <v>1</v>
          </cell>
          <cell r="CN24">
            <v>0</v>
          </cell>
          <cell r="CO24">
            <v>0</v>
          </cell>
          <cell r="CP24" t="str">
            <v>EC.0001.15</v>
          </cell>
          <cell r="CQ24" t="str">
            <v>Elternchance – Familien früh für Bildung gewinnen</v>
          </cell>
          <cell r="CR24" t="str">
            <v>0ff6b6cc-57ac-4622-9281-9e963300d152</v>
          </cell>
          <cell r="CS24">
            <v>48</v>
          </cell>
          <cell r="CT24">
            <v>100</v>
          </cell>
          <cell r="CU24">
            <v>100</v>
          </cell>
          <cell r="CV24">
            <v>2016</v>
          </cell>
          <cell r="CW24">
            <v>2017</v>
          </cell>
          <cell r="CX24" t="str">
            <v>kitagaensebluemchen@kita-ggmbh.de</v>
          </cell>
          <cell r="CY24" t="b">
            <v>0</v>
          </cell>
          <cell r="CZ24" t="b">
            <v>0</v>
          </cell>
          <cell r="DA24" t="b">
            <v>0</v>
          </cell>
          <cell r="DB24" t="b">
            <v>0</v>
          </cell>
          <cell r="DC24" t="b">
            <v>1</v>
          </cell>
          <cell r="DD24" t="b">
            <v>0</v>
          </cell>
          <cell r="DE24" t="b">
            <v>0</v>
          </cell>
          <cell r="DF24" t="b">
            <v>0</v>
          </cell>
          <cell r="DG24" t="b">
            <v>0</v>
          </cell>
          <cell r="DH24" t="b">
            <v>1</v>
          </cell>
          <cell r="DI24" t="b">
            <v>0</v>
          </cell>
          <cell r="DJ24" t="b">
            <v>0</v>
          </cell>
          <cell r="DK24" t="b">
            <v>0</v>
          </cell>
          <cell r="DL24" t="b">
            <v>1</v>
          </cell>
          <cell r="DM24" t="b">
            <v>0</v>
          </cell>
          <cell r="DN24" t="b">
            <v>0</v>
          </cell>
          <cell r="DO24" t="b">
            <v>0</v>
          </cell>
          <cell r="DP24" t="b">
            <v>0</v>
          </cell>
          <cell r="DQ24" t="b">
            <v>0</v>
          </cell>
          <cell r="DR24" t="b">
            <v>0</v>
          </cell>
          <cell r="DS24" t="b">
            <v>1</v>
          </cell>
          <cell r="DT24" t="b">
            <v>0</v>
          </cell>
          <cell r="DU24" t="b">
            <v>1</v>
          </cell>
          <cell r="DV24" t="b">
            <v>1</v>
          </cell>
        </row>
        <row r="25">
          <cell r="A25" t="str">
            <v>BAG</v>
          </cell>
          <cell r="B25" t="str">
            <v>DE7</v>
          </cell>
          <cell r="C25">
            <v>1</v>
          </cell>
          <cell r="D25">
            <v>0</v>
          </cell>
          <cell r="E25" t="str">
            <v>EC-0001-776579</v>
          </cell>
          <cell r="F25">
            <v>42716</v>
          </cell>
          <cell r="G25">
            <v>42965</v>
          </cell>
          <cell r="H25">
            <v>42738</v>
          </cell>
          <cell r="R25">
            <v>1</v>
          </cell>
          <cell r="S25">
            <v>42564</v>
          </cell>
          <cell r="T25">
            <v>13</v>
          </cell>
          <cell r="U25" t="str">
            <v xml:space="preserve">Kassel 165057 </v>
          </cell>
          <cell r="V25" t="str">
            <v>165057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1</v>
          </cell>
          <cell r="AB25">
            <v>7</v>
          </cell>
          <cell r="AC25">
            <v>3</v>
          </cell>
          <cell r="AD25">
            <v>13</v>
          </cell>
          <cell r="AE25">
            <v>7</v>
          </cell>
          <cell r="AG25" t="str">
            <v>{1,7,""}</v>
          </cell>
          <cell r="AH25">
            <v>2</v>
          </cell>
          <cell r="AI25">
            <v>1</v>
          </cell>
          <cell r="AJ25">
            <v>2</v>
          </cell>
          <cell r="AM25">
            <v>1</v>
          </cell>
          <cell r="AN25">
            <v>1</v>
          </cell>
          <cell r="AO25">
            <v>0</v>
          </cell>
          <cell r="AP25" t="str">
            <v>{2,3,""}</v>
          </cell>
          <cell r="AT25">
            <v>10</v>
          </cell>
          <cell r="AX25">
            <v>2</v>
          </cell>
          <cell r="AY25">
            <v>0</v>
          </cell>
          <cell r="BA25">
            <v>0</v>
          </cell>
          <cell r="BB25">
            <v>0</v>
          </cell>
          <cell r="BC25">
            <v>0</v>
          </cell>
          <cell r="BD25" t="str">
            <v>{3,9,13,""}</v>
          </cell>
          <cell r="BE25" t="str">
            <v>Beratung Kindertagesstätten, Förderung von Kindern</v>
          </cell>
          <cell r="BF25">
            <v>9</v>
          </cell>
          <cell r="BG25">
            <v>1</v>
          </cell>
          <cell r="BO25">
            <v>7</v>
          </cell>
          <cell r="BP25" t="str">
            <v>Kassel</v>
          </cell>
          <cell r="BQ25" t="str">
            <v>15</v>
          </cell>
          <cell r="BR25" t="str">
            <v>Karthäuser Str.</v>
          </cell>
          <cell r="BS25" t="str">
            <v>34117</v>
          </cell>
          <cell r="BT25" t="str">
            <v>Frühberatungsstelle für Kinder mit Blindheit oder Sehbehinderung</v>
          </cell>
          <cell r="BU25" t="str">
            <v>Landeswohlfahrtsverband Hessen</v>
          </cell>
          <cell r="BV25" t="str">
            <v>http://www.hss-homberg.de/hauptframesetffseh.html</v>
          </cell>
          <cell r="BW25">
            <v>3</v>
          </cell>
          <cell r="BX25">
            <v>2</v>
          </cell>
          <cell r="BZ25">
            <v>6</v>
          </cell>
          <cell r="CA25">
            <v>4</v>
          </cell>
          <cell r="CB25">
            <v>4</v>
          </cell>
          <cell r="CC25">
            <v>4</v>
          </cell>
          <cell r="CD25">
            <v>2</v>
          </cell>
          <cell r="CE25">
            <v>2</v>
          </cell>
          <cell r="CF25">
            <v>0</v>
          </cell>
          <cell r="CI25">
            <v>1</v>
          </cell>
          <cell r="CJ25">
            <v>0</v>
          </cell>
          <cell r="CK25">
            <v>0</v>
          </cell>
          <cell r="CL25">
            <v>1</v>
          </cell>
          <cell r="CN25">
            <v>0</v>
          </cell>
          <cell r="CO25">
            <v>1</v>
          </cell>
          <cell r="CP25" t="str">
            <v>EC.0001.15</v>
          </cell>
          <cell r="CQ25" t="str">
            <v>Elternchance – Familien früh für Bildung gewinnen</v>
          </cell>
          <cell r="CR25" t="str">
            <v>7f601f65-8da6-446b-8a7d-88a3e6968199</v>
          </cell>
          <cell r="CS25">
            <v>53</v>
          </cell>
          <cell r="CT25">
            <v>100</v>
          </cell>
          <cell r="CU25">
            <v>100</v>
          </cell>
          <cell r="CV25">
            <v>2016</v>
          </cell>
          <cell r="CW25">
            <v>2017</v>
          </cell>
          <cell r="CX25" t="str">
            <v>quast-hege@gmx.de</v>
          </cell>
          <cell r="CY25" t="b">
            <v>0</v>
          </cell>
          <cell r="CZ25" t="b">
            <v>0</v>
          </cell>
          <cell r="DA25" t="b">
            <v>0</v>
          </cell>
          <cell r="DB25" t="b">
            <v>0</v>
          </cell>
          <cell r="DC25" t="b">
            <v>1</v>
          </cell>
          <cell r="DD25" t="b">
            <v>0</v>
          </cell>
          <cell r="DE25" t="b">
            <v>0</v>
          </cell>
          <cell r="DF25" t="b">
            <v>0</v>
          </cell>
          <cell r="DG25" t="b">
            <v>0</v>
          </cell>
          <cell r="DH25" t="b">
            <v>0</v>
          </cell>
          <cell r="DI25" t="b">
            <v>1</v>
          </cell>
          <cell r="DJ25" t="b">
            <v>0</v>
          </cell>
          <cell r="DK25" t="b">
            <v>0</v>
          </cell>
          <cell r="DL25" t="b">
            <v>0</v>
          </cell>
          <cell r="DM25" t="b">
            <v>0</v>
          </cell>
          <cell r="DN25" t="b">
            <v>0</v>
          </cell>
          <cell r="DO25" t="b">
            <v>0</v>
          </cell>
          <cell r="DP25" t="b">
            <v>0</v>
          </cell>
          <cell r="DQ25" t="b">
            <v>0</v>
          </cell>
          <cell r="DR25" t="b">
            <v>0</v>
          </cell>
          <cell r="DS25" t="b">
            <v>0</v>
          </cell>
          <cell r="DT25" t="b">
            <v>0</v>
          </cell>
          <cell r="DU25" t="b">
            <v>0</v>
          </cell>
          <cell r="DV25" t="b">
            <v>0</v>
          </cell>
        </row>
        <row r="26">
          <cell r="A26" t="str">
            <v>BAG</v>
          </cell>
          <cell r="B26" t="str">
            <v>DE8</v>
          </cell>
          <cell r="C26">
            <v>2</v>
          </cell>
          <cell r="D26">
            <v>0</v>
          </cell>
          <cell r="E26" t="str">
            <v>EC-0001-935305</v>
          </cell>
          <cell r="F26">
            <v>42541</v>
          </cell>
          <cell r="G26">
            <v>42685</v>
          </cell>
          <cell r="H26">
            <v>42682</v>
          </cell>
          <cell r="K26" t="str">
            <v>Facherzieherin für Integration</v>
          </cell>
          <cell r="L26" t="str">
            <v>Sozialfachwirtin</v>
          </cell>
          <cell r="R26">
            <v>1</v>
          </cell>
          <cell r="S26">
            <v>42396</v>
          </cell>
          <cell r="T26">
            <v>102</v>
          </cell>
          <cell r="U26" t="str">
            <v>Gägelow R3-165034</v>
          </cell>
          <cell r="V26" t="str">
            <v>165034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1</v>
          </cell>
          <cell r="AB26">
            <v>4</v>
          </cell>
          <cell r="AC26">
            <v>1</v>
          </cell>
          <cell r="AD26">
            <v>1</v>
          </cell>
          <cell r="AE26">
            <v>11</v>
          </cell>
          <cell r="AF26" t="str">
            <v>Facherzieherin für Integration, Sozialfachwirt</v>
          </cell>
          <cell r="AG26" t="str">
            <v>{1,""}</v>
          </cell>
          <cell r="AH26">
            <v>4</v>
          </cell>
          <cell r="AI26">
            <v>1</v>
          </cell>
          <cell r="AJ26">
            <v>4</v>
          </cell>
          <cell r="AM26">
            <v>0</v>
          </cell>
          <cell r="AN26">
            <v>0</v>
          </cell>
          <cell r="AO26">
            <v>1</v>
          </cell>
          <cell r="AP26" t="str">
            <v>{2,3,""}</v>
          </cell>
          <cell r="AX26">
            <v>1</v>
          </cell>
          <cell r="AY26">
            <v>0</v>
          </cell>
          <cell r="BA26">
            <v>0</v>
          </cell>
          <cell r="BB26">
            <v>0</v>
          </cell>
          <cell r="BC26">
            <v>0</v>
          </cell>
          <cell r="BD26" t="str">
            <v>{6,9,12,""}</v>
          </cell>
          <cell r="BF26">
            <v>1</v>
          </cell>
          <cell r="BG26">
            <v>1</v>
          </cell>
          <cell r="BI26">
            <v>4</v>
          </cell>
          <cell r="BJ26">
            <v>4</v>
          </cell>
          <cell r="BL26">
            <v>6</v>
          </cell>
          <cell r="BM26">
            <v>1</v>
          </cell>
          <cell r="BO26">
            <v>3</v>
          </cell>
          <cell r="BP26" t="str">
            <v>Berlin</v>
          </cell>
          <cell r="BQ26" t="str">
            <v>16</v>
          </cell>
          <cell r="BR26" t="str">
            <v>Am Carlsgarten</v>
          </cell>
          <cell r="BS26" t="str">
            <v>10318</v>
          </cell>
          <cell r="BT26" t="str">
            <v>Kita "Am Carlsgarten"</v>
          </cell>
          <cell r="BU26" t="str">
            <v>pewobe GmbH Frankfurt/Oder</v>
          </cell>
          <cell r="BV26" t="str">
            <v>im Aufbau</v>
          </cell>
          <cell r="BW26">
            <v>3</v>
          </cell>
          <cell r="BX26">
            <v>2</v>
          </cell>
          <cell r="BZ26">
            <v>3</v>
          </cell>
          <cell r="CA26">
            <v>3</v>
          </cell>
          <cell r="CB26">
            <v>4</v>
          </cell>
          <cell r="CC26">
            <v>3</v>
          </cell>
          <cell r="CD26">
            <v>3</v>
          </cell>
          <cell r="CE26">
            <v>4</v>
          </cell>
          <cell r="CF26">
            <v>1</v>
          </cell>
          <cell r="CG26" t="str">
            <v>R1-163037</v>
          </cell>
          <cell r="CH26">
            <v>1</v>
          </cell>
          <cell r="CI26">
            <v>0</v>
          </cell>
          <cell r="CJ26">
            <v>0</v>
          </cell>
          <cell r="CK26">
            <v>1</v>
          </cell>
          <cell r="CL26">
            <v>1</v>
          </cell>
          <cell r="CN26">
            <v>0</v>
          </cell>
          <cell r="CO26">
            <v>1</v>
          </cell>
          <cell r="CP26" t="str">
            <v>EC.0001.15</v>
          </cell>
          <cell r="CQ26" t="str">
            <v>Elternchance – Familien früh für Bildung gewinnen</v>
          </cell>
          <cell r="CR26" t="str">
            <v>814e3de7-8d9f-4f26-9e5a-29ddcee6048a</v>
          </cell>
          <cell r="CS26">
            <v>43</v>
          </cell>
          <cell r="CT26">
            <v>100</v>
          </cell>
          <cell r="CU26">
            <v>100</v>
          </cell>
          <cell r="CV26">
            <v>2016</v>
          </cell>
          <cell r="CW26">
            <v>2016</v>
          </cell>
          <cell r="CX26" t="str">
            <v>hera731201@yahoo.de</v>
          </cell>
          <cell r="CY26" t="b">
            <v>0</v>
          </cell>
          <cell r="CZ26" t="b">
            <v>0</v>
          </cell>
          <cell r="DA26" t="b">
            <v>0</v>
          </cell>
          <cell r="DB26" t="b">
            <v>0</v>
          </cell>
          <cell r="DC26" t="b">
            <v>1</v>
          </cell>
          <cell r="DD26" t="b">
            <v>0</v>
          </cell>
          <cell r="DE26" t="b">
            <v>0</v>
          </cell>
          <cell r="DF26" t="b">
            <v>0</v>
          </cell>
          <cell r="DG26" t="b">
            <v>0</v>
          </cell>
          <cell r="DH26" t="b">
            <v>1</v>
          </cell>
          <cell r="DI26" t="b">
            <v>0</v>
          </cell>
          <cell r="DJ26" t="b">
            <v>0</v>
          </cell>
          <cell r="DK26" t="b">
            <v>0</v>
          </cell>
          <cell r="DL26" t="b">
            <v>1</v>
          </cell>
          <cell r="DM26" t="b">
            <v>0</v>
          </cell>
          <cell r="DN26" t="b">
            <v>0</v>
          </cell>
          <cell r="DO26" t="b">
            <v>0</v>
          </cell>
          <cell r="DP26" t="b">
            <v>0</v>
          </cell>
          <cell r="DQ26" t="b">
            <v>0</v>
          </cell>
          <cell r="DR26" t="b">
            <v>0</v>
          </cell>
          <cell r="DS26" t="b">
            <v>1</v>
          </cell>
          <cell r="DT26" t="b">
            <v>0</v>
          </cell>
          <cell r="DU26" t="b">
            <v>1</v>
          </cell>
          <cell r="DV26" t="b">
            <v>1</v>
          </cell>
        </row>
        <row r="27">
          <cell r="A27" t="str">
            <v>BAG</v>
          </cell>
          <cell r="B27" t="str">
            <v>DE1</v>
          </cell>
          <cell r="C27">
            <v>1</v>
          </cell>
          <cell r="D27">
            <v>0</v>
          </cell>
          <cell r="E27" t="str">
            <v>EC-0001-842159</v>
          </cell>
          <cell r="F27">
            <v>42480</v>
          </cell>
          <cell r="G27">
            <v>42722</v>
          </cell>
          <cell r="H27">
            <v>42722</v>
          </cell>
          <cell r="K27" t="str">
            <v>Gordon-Familientraining</v>
          </cell>
          <cell r="R27">
            <v>1</v>
          </cell>
          <cell r="S27">
            <v>42404</v>
          </cell>
          <cell r="T27">
            <v>81</v>
          </cell>
          <cell r="U27" t="str">
            <v>B. Herrenalb I R1-165006</v>
          </cell>
          <cell r="V27" t="str">
            <v>165006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1</v>
          </cell>
          <cell r="AB27">
            <v>4</v>
          </cell>
          <cell r="AC27">
            <v>1</v>
          </cell>
          <cell r="AD27">
            <v>1</v>
          </cell>
          <cell r="AE27">
            <v>11</v>
          </cell>
          <cell r="AG27" t="str">
            <v>{1,""}</v>
          </cell>
          <cell r="AH27">
            <v>1</v>
          </cell>
          <cell r="AI27">
            <v>2</v>
          </cell>
          <cell r="AJ27">
            <v>3</v>
          </cell>
          <cell r="AM27">
            <v>0</v>
          </cell>
          <cell r="AN27">
            <v>0</v>
          </cell>
          <cell r="AO27">
            <v>0</v>
          </cell>
          <cell r="AP27" t="str">
            <v>{1,3,""}</v>
          </cell>
          <cell r="AT27">
            <v>10</v>
          </cell>
          <cell r="AX27">
            <v>1</v>
          </cell>
          <cell r="AY27">
            <v>0</v>
          </cell>
          <cell r="BA27">
            <v>0</v>
          </cell>
          <cell r="BB27">
            <v>0</v>
          </cell>
          <cell r="BC27">
            <v>0</v>
          </cell>
          <cell r="BD27" t="str">
            <v>{2,9,12,""}</v>
          </cell>
          <cell r="BF27">
            <v>1</v>
          </cell>
          <cell r="BG27">
            <v>1</v>
          </cell>
          <cell r="BO27">
            <v>1</v>
          </cell>
          <cell r="BP27" t="str">
            <v>Bad Friedrichshall - Jagstfeld</v>
          </cell>
          <cell r="BQ27" t="str">
            <v>4</v>
          </cell>
          <cell r="BR27" t="str">
            <v>Schlossstraße</v>
          </cell>
          <cell r="BS27" t="str">
            <v>74177</v>
          </cell>
          <cell r="BT27" t="str">
            <v>evangelisches Kinderhaus Jagstfeld</v>
          </cell>
          <cell r="BU27" t="str">
            <v>Gesamtkirchengemeinde Bad Friedrichshall</v>
          </cell>
          <cell r="BV27" t="str">
            <v>http://www.bad-friedrichshall.de/content1.asp?area=hauptmenue&amp;site=kitahohestrasse&amp;cls=01</v>
          </cell>
          <cell r="BW27">
            <v>3</v>
          </cell>
          <cell r="BX27">
            <v>1</v>
          </cell>
          <cell r="BZ27">
            <v>4</v>
          </cell>
          <cell r="CA27">
            <v>3</v>
          </cell>
          <cell r="CB27">
            <v>4</v>
          </cell>
          <cell r="CC27">
            <v>2</v>
          </cell>
          <cell r="CD27">
            <v>4</v>
          </cell>
          <cell r="CE27">
            <v>2</v>
          </cell>
          <cell r="CF27">
            <v>0</v>
          </cell>
          <cell r="CH27">
            <v>1</v>
          </cell>
          <cell r="CI27">
            <v>0</v>
          </cell>
          <cell r="CJ27">
            <v>0</v>
          </cell>
          <cell r="CK27">
            <v>1</v>
          </cell>
          <cell r="CN27">
            <v>0</v>
          </cell>
          <cell r="CO27">
            <v>0</v>
          </cell>
          <cell r="CP27" t="str">
            <v>EC.0001.15</v>
          </cell>
          <cell r="CQ27" t="str">
            <v>Elternchance – Familien früh für Bildung gewinnen</v>
          </cell>
          <cell r="CR27" t="str">
            <v>d11e2c75-045e-4704-9b47-d26c5a6f9427</v>
          </cell>
          <cell r="CS27">
            <v>27</v>
          </cell>
          <cell r="CT27">
            <v>100</v>
          </cell>
          <cell r="CU27">
            <v>100</v>
          </cell>
          <cell r="CV27">
            <v>2016</v>
          </cell>
          <cell r="CW27">
            <v>2016</v>
          </cell>
          <cell r="CX27" t="str">
            <v>dnr89@gmx.net</v>
          </cell>
          <cell r="CY27" t="b">
            <v>0</v>
          </cell>
          <cell r="CZ27" t="b">
            <v>0</v>
          </cell>
          <cell r="DA27" t="b">
            <v>0</v>
          </cell>
          <cell r="DB27" t="b">
            <v>0</v>
          </cell>
          <cell r="DC27" t="b">
            <v>1</v>
          </cell>
          <cell r="DD27" t="b">
            <v>0</v>
          </cell>
          <cell r="DE27" t="b">
            <v>0</v>
          </cell>
          <cell r="DF27" t="b">
            <v>0</v>
          </cell>
          <cell r="DG27" t="b">
            <v>0</v>
          </cell>
          <cell r="DH27" t="b">
            <v>1</v>
          </cell>
          <cell r="DI27" t="b">
            <v>0</v>
          </cell>
          <cell r="DJ27" t="b">
            <v>0</v>
          </cell>
          <cell r="DK27" t="b">
            <v>0</v>
          </cell>
          <cell r="DL27" t="b">
            <v>0</v>
          </cell>
          <cell r="DM27" t="b">
            <v>0</v>
          </cell>
          <cell r="DN27" t="b">
            <v>0</v>
          </cell>
          <cell r="DO27" t="b">
            <v>0</v>
          </cell>
          <cell r="DP27" t="b">
            <v>0</v>
          </cell>
          <cell r="DQ27" t="b">
            <v>0</v>
          </cell>
          <cell r="DR27" t="b">
            <v>0</v>
          </cell>
          <cell r="DS27" t="b">
            <v>1</v>
          </cell>
          <cell r="DT27" t="b">
            <v>0</v>
          </cell>
          <cell r="DU27" t="b">
            <v>0</v>
          </cell>
          <cell r="DV27" t="b">
            <v>1</v>
          </cell>
        </row>
        <row r="28">
          <cell r="A28" t="str">
            <v>BAG</v>
          </cell>
          <cell r="B28" t="str">
            <v>DEE</v>
          </cell>
          <cell r="C28">
            <v>2</v>
          </cell>
          <cell r="D28">
            <v>0</v>
          </cell>
          <cell r="E28" t="str">
            <v>EC-0001-502403</v>
          </cell>
          <cell r="F28">
            <v>42667</v>
          </cell>
          <cell r="G28">
            <v>42762</v>
          </cell>
          <cell r="H28">
            <v>42762</v>
          </cell>
          <cell r="R28">
            <v>1</v>
          </cell>
          <cell r="S28">
            <v>42275</v>
          </cell>
          <cell r="T28">
            <v>10</v>
          </cell>
          <cell r="U28" t="str">
            <v>Magdeburg 165059</v>
          </cell>
          <cell r="V28" t="str">
            <v>165059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1</v>
          </cell>
          <cell r="AB28">
            <v>4</v>
          </cell>
          <cell r="AC28">
            <v>1</v>
          </cell>
          <cell r="AD28">
            <v>1</v>
          </cell>
          <cell r="AE28">
            <v>11</v>
          </cell>
          <cell r="AG28" t="str">
            <v>{1,""}</v>
          </cell>
          <cell r="AH28">
            <v>1</v>
          </cell>
          <cell r="AI28">
            <v>1</v>
          </cell>
          <cell r="AJ28">
            <v>3</v>
          </cell>
          <cell r="AM28">
            <v>1</v>
          </cell>
          <cell r="AN28">
            <v>1</v>
          </cell>
          <cell r="AO28">
            <v>0</v>
          </cell>
          <cell r="AP28" t="str">
            <v>{2,3,""}</v>
          </cell>
          <cell r="AX28">
            <v>1</v>
          </cell>
          <cell r="AY28">
            <v>0</v>
          </cell>
          <cell r="BA28">
            <v>0</v>
          </cell>
          <cell r="BB28">
            <v>0</v>
          </cell>
          <cell r="BC28">
            <v>0</v>
          </cell>
          <cell r="BD28" t="str">
            <v>{6,9,11,""}</v>
          </cell>
          <cell r="BF28">
            <v>11</v>
          </cell>
          <cell r="BG28">
            <v>3</v>
          </cell>
          <cell r="BO28">
            <v>14</v>
          </cell>
          <cell r="BP28" t="str">
            <v>Burg</v>
          </cell>
          <cell r="BQ28" t="str">
            <v>41</v>
          </cell>
          <cell r="BR28" t="str">
            <v>August-Bebel-Str.</v>
          </cell>
          <cell r="BS28" t="str">
            <v>39288</v>
          </cell>
          <cell r="BT28" t="str">
            <v>ITEK Bambi</v>
          </cell>
          <cell r="BU28" t="str">
            <v>DRK Regionalverband Magdeburg-Jerichower Land e.V.</v>
          </cell>
          <cell r="BW28">
            <v>3</v>
          </cell>
          <cell r="BX28">
            <v>2</v>
          </cell>
          <cell r="BZ28">
            <v>3</v>
          </cell>
          <cell r="CA28">
            <v>4</v>
          </cell>
          <cell r="CB28">
            <v>3</v>
          </cell>
          <cell r="CC28">
            <v>4</v>
          </cell>
          <cell r="CD28">
            <v>3</v>
          </cell>
          <cell r="CE28">
            <v>3</v>
          </cell>
          <cell r="CF28">
            <v>0</v>
          </cell>
          <cell r="CH28">
            <v>1</v>
          </cell>
          <cell r="CI28">
            <v>0</v>
          </cell>
          <cell r="CJ28">
            <v>0</v>
          </cell>
          <cell r="CK28">
            <v>1</v>
          </cell>
          <cell r="CN28">
            <v>0</v>
          </cell>
          <cell r="CO28">
            <v>0</v>
          </cell>
          <cell r="CP28" t="str">
            <v>EC.0001.15</v>
          </cell>
          <cell r="CQ28" t="str">
            <v>Elternchance – Familien früh für Bildung gewinnen</v>
          </cell>
          <cell r="CR28" t="str">
            <v>1a31a334-3bd9-41da-bc04-f53db5958c31</v>
          </cell>
          <cell r="CS28">
            <v>30</v>
          </cell>
          <cell r="CT28">
            <v>100</v>
          </cell>
          <cell r="CU28">
            <v>100</v>
          </cell>
          <cell r="CV28">
            <v>2016</v>
          </cell>
          <cell r="CW28">
            <v>2017</v>
          </cell>
          <cell r="CX28" t="str">
            <v>verena.luedde@gmx.de</v>
          </cell>
          <cell r="CY28" t="b">
            <v>0</v>
          </cell>
          <cell r="CZ28" t="b">
            <v>0</v>
          </cell>
          <cell r="DA28" t="b">
            <v>0</v>
          </cell>
          <cell r="DB28" t="b">
            <v>0</v>
          </cell>
          <cell r="DC28" t="b">
            <v>1</v>
          </cell>
          <cell r="DD28" t="b">
            <v>0</v>
          </cell>
          <cell r="DE28" t="b">
            <v>0</v>
          </cell>
          <cell r="DF28" t="b">
            <v>0</v>
          </cell>
          <cell r="DG28" t="b">
            <v>0</v>
          </cell>
          <cell r="DH28" t="b">
            <v>1</v>
          </cell>
          <cell r="DI28" t="b">
            <v>0</v>
          </cell>
          <cell r="DJ28" t="b">
            <v>0</v>
          </cell>
          <cell r="DK28" t="b">
            <v>0</v>
          </cell>
          <cell r="DL28" t="b">
            <v>0</v>
          </cell>
          <cell r="DM28" t="b">
            <v>0</v>
          </cell>
          <cell r="DN28" t="b">
            <v>0</v>
          </cell>
          <cell r="DO28" t="b">
            <v>0</v>
          </cell>
          <cell r="DP28" t="b">
            <v>0</v>
          </cell>
          <cell r="DQ28" t="b">
            <v>0</v>
          </cell>
          <cell r="DR28" t="b">
            <v>0</v>
          </cell>
          <cell r="DS28" t="b">
            <v>1</v>
          </cell>
          <cell r="DT28" t="b">
            <v>0</v>
          </cell>
          <cell r="DU28" t="b">
            <v>0</v>
          </cell>
          <cell r="DV28" t="b">
            <v>1</v>
          </cell>
        </row>
        <row r="29">
          <cell r="A29" t="str">
            <v>BAG</v>
          </cell>
          <cell r="B29" t="str">
            <v>DED</v>
          </cell>
          <cell r="C29">
            <v>2</v>
          </cell>
          <cell r="D29">
            <v>0</v>
          </cell>
          <cell r="E29" t="str">
            <v>EC-0001-502442</v>
          </cell>
          <cell r="F29">
            <v>42464</v>
          </cell>
          <cell r="G29">
            <v>42678</v>
          </cell>
          <cell r="H29">
            <v>42678</v>
          </cell>
          <cell r="R29">
            <v>1</v>
          </cell>
          <cell r="S29">
            <v>42334</v>
          </cell>
          <cell r="T29">
            <v>87</v>
          </cell>
          <cell r="U29" t="str">
            <v>Burgstädt I R3-165004</v>
          </cell>
          <cell r="V29" t="str">
            <v>165004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1</v>
          </cell>
          <cell r="AB29">
            <v>8</v>
          </cell>
          <cell r="AC29">
            <v>2</v>
          </cell>
          <cell r="AD29">
            <v>13</v>
          </cell>
          <cell r="AE29">
            <v>8</v>
          </cell>
          <cell r="AG29" t="str">
            <v>{2,""}</v>
          </cell>
          <cell r="AH29">
            <v>3</v>
          </cell>
          <cell r="AI29">
            <v>1</v>
          </cell>
          <cell r="AJ29">
            <v>3</v>
          </cell>
          <cell r="AM29">
            <v>1</v>
          </cell>
          <cell r="AN29">
            <v>1</v>
          </cell>
          <cell r="AO29">
            <v>0</v>
          </cell>
          <cell r="AP29" t="str">
            <v>{2,3,""}</v>
          </cell>
          <cell r="AX29">
            <v>2</v>
          </cell>
          <cell r="AY29">
            <v>0</v>
          </cell>
          <cell r="BA29">
            <v>0</v>
          </cell>
          <cell r="BB29">
            <v>0</v>
          </cell>
          <cell r="BC29">
            <v>0</v>
          </cell>
          <cell r="BD29" t="str">
            <v>{9,11,12,""}</v>
          </cell>
          <cell r="BF29">
            <v>8</v>
          </cell>
          <cell r="BG29">
            <v>1</v>
          </cell>
          <cell r="BI29">
            <v>2</v>
          </cell>
          <cell r="BJ29">
            <v>1</v>
          </cell>
          <cell r="BL29">
            <v>4</v>
          </cell>
          <cell r="BM29">
            <v>1</v>
          </cell>
          <cell r="BO29">
            <v>13</v>
          </cell>
          <cell r="BP29" t="str">
            <v>Chemnitz</v>
          </cell>
          <cell r="BQ29" t="str">
            <v>119</v>
          </cell>
          <cell r="BR29" t="str">
            <v>Straße Usti nad Labem</v>
          </cell>
          <cell r="BS29" t="str">
            <v>9119</v>
          </cell>
          <cell r="BT29" t="str">
            <v>Kinder- und Familienzentrum "Glückskäfer"</v>
          </cell>
          <cell r="BU29" t="str">
            <v>Kindervereinigung Chemnitz e.V.</v>
          </cell>
          <cell r="BV29" t="str">
            <v>www.kindervereinigung-chemnitz.de</v>
          </cell>
          <cell r="BW29">
            <v>3</v>
          </cell>
          <cell r="BX29">
            <v>2</v>
          </cell>
          <cell r="BZ29">
            <v>2</v>
          </cell>
          <cell r="CA29">
            <v>3</v>
          </cell>
          <cell r="CB29">
            <v>3</v>
          </cell>
          <cell r="CC29">
            <v>3</v>
          </cell>
          <cell r="CD29">
            <v>2</v>
          </cell>
          <cell r="CE29">
            <v>3</v>
          </cell>
          <cell r="CF29">
            <v>0</v>
          </cell>
          <cell r="CH29">
            <v>1</v>
          </cell>
          <cell r="CI29">
            <v>0</v>
          </cell>
          <cell r="CJ29">
            <v>0</v>
          </cell>
          <cell r="CK29">
            <v>1</v>
          </cell>
          <cell r="CN29">
            <v>0</v>
          </cell>
          <cell r="CO29">
            <v>0</v>
          </cell>
          <cell r="CP29" t="str">
            <v>EC.0001.15</v>
          </cell>
          <cell r="CQ29" t="str">
            <v>Elternchance – Familien früh für Bildung gewinnen</v>
          </cell>
          <cell r="CR29" t="str">
            <v>763d3db9-4b01-497b-8ea5-5f02d69a43ee</v>
          </cell>
          <cell r="CS29">
            <v>46</v>
          </cell>
          <cell r="CT29">
            <v>100</v>
          </cell>
          <cell r="CU29">
            <v>100</v>
          </cell>
          <cell r="CV29">
            <v>2016</v>
          </cell>
          <cell r="CW29">
            <v>2016</v>
          </cell>
          <cell r="CX29" t="str">
            <v>elfenpein-rauch@gmx.de</v>
          </cell>
          <cell r="CY29" t="b">
            <v>0</v>
          </cell>
          <cell r="CZ29" t="b">
            <v>0</v>
          </cell>
          <cell r="DA29" t="b">
            <v>0</v>
          </cell>
          <cell r="DB29" t="b">
            <v>0</v>
          </cell>
          <cell r="DC29" t="b">
            <v>1</v>
          </cell>
          <cell r="DD29" t="b">
            <v>0</v>
          </cell>
          <cell r="DE29" t="b">
            <v>0</v>
          </cell>
          <cell r="DF29" t="b">
            <v>0</v>
          </cell>
          <cell r="DG29" t="b">
            <v>0</v>
          </cell>
          <cell r="DH29" t="b">
            <v>0</v>
          </cell>
          <cell r="DI29" t="b">
            <v>1</v>
          </cell>
          <cell r="DJ29" t="b">
            <v>0</v>
          </cell>
          <cell r="DK29" t="b">
            <v>0</v>
          </cell>
          <cell r="DL29" t="b">
            <v>0</v>
          </cell>
          <cell r="DM29" t="b">
            <v>0</v>
          </cell>
          <cell r="DN29" t="b">
            <v>0</v>
          </cell>
          <cell r="DO29" t="b">
            <v>0</v>
          </cell>
          <cell r="DP29" t="b">
            <v>0</v>
          </cell>
          <cell r="DQ29" t="b">
            <v>0</v>
          </cell>
          <cell r="DR29" t="b">
            <v>0</v>
          </cell>
          <cell r="DS29" t="b">
            <v>1</v>
          </cell>
          <cell r="DT29" t="b">
            <v>0</v>
          </cell>
          <cell r="DU29" t="b">
            <v>0</v>
          </cell>
          <cell r="DV29" t="b">
            <v>1</v>
          </cell>
        </row>
        <row r="30">
          <cell r="A30" t="str">
            <v>BAG</v>
          </cell>
          <cell r="B30" t="str">
            <v>DEA</v>
          </cell>
          <cell r="C30">
            <v>1</v>
          </cell>
          <cell r="D30">
            <v>0</v>
          </cell>
          <cell r="E30" t="str">
            <v>EC-0001-692334</v>
          </cell>
          <cell r="F30">
            <v>42550</v>
          </cell>
          <cell r="G30">
            <v>42680</v>
          </cell>
          <cell r="H30">
            <v>42680</v>
          </cell>
          <cell r="R30">
            <v>1</v>
          </cell>
          <cell r="S30">
            <v>42517</v>
          </cell>
          <cell r="T30">
            <v>94</v>
          </cell>
          <cell r="U30" t="str">
            <v>Bochum II R1-165035</v>
          </cell>
          <cell r="V30" t="str">
            <v>165035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1</v>
          </cell>
          <cell r="AB30">
            <v>8</v>
          </cell>
          <cell r="AC30">
            <v>1</v>
          </cell>
          <cell r="AD30">
            <v>1</v>
          </cell>
          <cell r="AE30">
            <v>11</v>
          </cell>
          <cell r="AG30" t="str">
            <v>{2,""}</v>
          </cell>
          <cell r="AH30">
            <v>4</v>
          </cell>
          <cell r="AI30">
            <v>1</v>
          </cell>
          <cell r="AJ30">
            <v>5</v>
          </cell>
          <cell r="AM30">
            <v>1</v>
          </cell>
          <cell r="AN30">
            <v>0</v>
          </cell>
          <cell r="AO30">
            <v>1</v>
          </cell>
          <cell r="AP30" t="str">
            <v>{2,3,""}</v>
          </cell>
          <cell r="AX30">
            <v>1</v>
          </cell>
          <cell r="AY30">
            <v>0</v>
          </cell>
          <cell r="BA30">
            <v>0</v>
          </cell>
          <cell r="BB30">
            <v>0</v>
          </cell>
          <cell r="BC30">
            <v>0</v>
          </cell>
          <cell r="BD30" t="str">
            <v>{4,9,12,""}</v>
          </cell>
          <cell r="BF30">
            <v>2</v>
          </cell>
          <cell r="BG30">
            <v>1</v>
          </cell>
          <cell r="BI30">
            <v>6</v>
          </cell>
          <cell r="BJ30">
            <v>1</v>
          </cell>
          <cell r="BL30">
            <v>1</v>
          </cell>
          <cell r="BM30">
            <v>3</v>
          </cell>
          <cell r="BO30">
            <v>10</v>
          </cell>
          <cell r="BP30" t="str">
            <v>Herne</v>
          </cell>
          <cell r="BQ30" t="str">
            <v>35-37</v>
          </cell>
          <cell r="BR30" t="str">
            <v>Duengelstrasse</v>
          </cell>
          <cell r="BS30" t="str">
            <v>44623</v>
          </cell>
          <cell r="BT30" t="str">
            <v>Familienzentrum Kita"FaBiO"</v>
          </cell>
          <cell r="BU30" t="str">
            <v>Arbeiterwohlfahrt</v>
          </cell>
          <cell r="BW30">
            <v>3</v>
          </cell>
          <cell r="BX30">
            <v>2</v>
          </cell>
          <cell r="BZ30">
            <v>3</v>
          </cell>
          <cell r="CA30">
            <v>4</v>
          </cell>
          <cell r="CB30">
            <v>4</v>
          </cell>
          <cell r="CC30">
            <v>3</v>
          </cell>
          <cell r="CD30">
            <v>2</v>
          </cell>
          <cell r="CE30">
            <v>3</v>
          </cell>
          <cell r="CF30">
            <v>0</v>
          </cell>
          <cell r="CH30">
            <v>1</v>
          </cell>
          <cell r="CI30">
            <v>0</v>
          </cell>
          <cell r="CJ30">
            <v>0</v>
          </cell>
          <cell r="CK30">
            <v>1</v>
          </cell>
          <cell r="CN30">
            <v>0</v>
          </cell>
          <cell r="CO30">
            <v>0</v>
          </cell>
          <cell r="CP30" t="str">
            <v>EC.0001.15</v>
          </cell>
          <cell r="CQ30" t="str">
            <v>Elternchance – Familien früh für Bildung gewinnen</v>
          </cell>
          <cell r="CR30" t="str">
            <v>576c7bca-1d51-4dc1-8193-b5b461ec29c6</v>
          </cell>
          <cell r="CS30">
            <v>21</v>
          </cell>
          <cell r="CT30">
            <v>100</v>
          </cell>
          <cell r="CU30">
            <v>100</v>
          </cell>
          <cell r="CV30">
            <v>2016</v>
          </cell>
          <cell r="CW30">
            <v>2016</v>
          </cell>
          <cell r="CX30" t="str">
            <v>silkerauscher@gmx.de</v>
          </cell>
          <cell r="CY30" t="b">
            <v>0</v>
          </cell>
          <cell r="CZ30" t="b">
            <v>0</v>
          </cell>
          <cell r="DA30" t="b">
            <v>0</v>
          </cell>
          <cell r="DB30" t="b">
            <v>0</v>
          </cell>
          <cell r="DC30" t="b">
            <v>1</v>
          </cell>
          <cell r="DD30" t="b">
            <v>1</v>
          </cell>
          <cell r="DE30" t="b">
            <v>0</v>
          </cell>
          <cell r="DF30" t="b">
            <v>0</v>
          </cell>
          <cell r="DG30" t="b">
            <v>0</v>
          </cell>
          <cell r="DH30" t="b">
            <v>1</v>
          </cell>
          <cell r="DI30" t="b">
            <v>0</v>
          </cell>
          <cell r="DJ30" t="b">
            <v>0</v>
          </cell>
          <cell r="DK30" t="b">
            <v>0</v>
          </cell>
          <cell r="DL30" t="b">
            <v>1</v>
          </cell>
          <cell r="DM30" t="b">
            <v>0</v>
          </cell>
          <cell r="DN30" t="b">
            <v>0</v>
          </cell>
          <cell r="DO30" t="b">
            <v>0</v>
          </cell>
          <cell r="DP30" t="b">
            <v>0</v>
          </cell>
          <cell r="DQ30" t="b">
            <v>0</v>
          </cell>
          <cell r="DR30" t="b">
            <v>0</v>
          </cell>
          <cell r="DS30" t="b">
            <v>1</v>
          </cell>
          <cell r="DT30" t="b">
            <v>0</v>
          </cell>
          <cell r="DU30" t="b">
            <v>1</v>
          </cell>
          <cell r="DV30" t="b">
            <v>1</v>
          </cell>
        </row>
        <row r="31">
          <cell r="A31" t="str">
            <v>BAG</v>
          </cell>
          <cell r="B31" t="str">
            <v>DE9</v>
          </cell>
          <cell r="C31">
            <v>1</v>
          </cell>
          <cell r="D31">
            <v>0</v>
          </cell>
          <cell r="E31" t="str">
            <v>EC-0001-973232</v>
          </cell>
          <cell r="F31">
            <v>42806</v>
          </cell>
          <cell r="G31">
            <v>42948</v>
          </cell>
          <cell r="H31">
            <v>42948</v>
          </cell>
          <cell r="R31">
            <v>1</v>
          </cell>
          <cell r="S31">
            <v>42652</v>
          </cell>
          <cell r="T31">
            <v>26</v>
          </cell>
          <cell r="U31" t="str">
            <v xml:space="preserve">Aurich 172110 </v>
          </cell>
          <cell r="V31" t="str">
            <v>172110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1</v>
          </cell>
          <cell r="AB31">
            <v>7</v>
          </cell>
          <cell r="AC31">
            <v>1</v>
          </cell>
          <cell r="AD31">
            <v>1</v>
          </cell>
          <cell r="AE31">
            <v>11</v>
          </cell>
          <cell r="AG31" t="str">
            <v>{10,""}</v>
          </cell>
          <cell r="AH31">
            <v>3</v>
          </cell>
          <cell r="AI31">
            <v>1</v>
          </cell>
          <cell r="AJ31">
            <v>2</v>
          </cell>
          <cell r="AK31" t="str">
            <v>§ 19 Gemeinsame Wohnformen für Mütter/Väter und Kinder</v>
          </cell>
          <cell r="AM31">
            <v>1</v>
          </cell>
          <cell r="AN31">
            <v>1</v>
          </cell>
          <cell r="AO31">
            <v>0</v>
          </cell>
          <cell r="AP31" t="str">
            <v>{3,4,5,""}</v>
          </cell>
          <cell r="AQ31" t="str">
            <v>Durch meinen Supervisor.</v>
          </cell>
          <cell r="AT31">
            <v>10</v>
          </cell>
          <cell r="AX31">
            <v>1</v>
          </cell>
          <cell r="AY31">
            <v>0</v>
          </cell>
          <cell r="BA31">
            <v>0</v>
          </cell>
          <cell r="BB31">
            <v>0</v>
          </cell>
          <cell r="BC31">
            <v>0</v>
          </cell>
          <cell r="BD31" t="str">
            <v>{8,9,10,""}</v>
          </cell>
          <cell r="BF31">
            <v>8</v>
          </cell>
          <cell r="BG31">
            <v>3</v>
          </cell>
          <cell r="BI31">
            <v>5</v>
          </cell>
          <cell r="BJ31">
            <v>1</v>
          </cell>
          <cell r="BL31">
            <v>2</v>
          </cell>
          <cell r="BM31">
            <v>1</v>
          </cell>
          <cell r="BO31">
            <v>9</v>
          </cell>
          <cell r="BP31" t="str">
            <v>Leer</v>
          </cell>
          <cell r="BQ31" t="str">
            <v>32</v>
          </cell>
          <cell r="BR31" t="str">
            <v>Menzelstraße</v>
          </cell>
          <cell r="BS31" t="str">
            <v>26789</v>
          </cell>
          <cell r="BT31" t="str">
            <v>§ 19 Gemeinsame Wohnformen für Mütter/Väter und Kinder</v>
          </cell>
          <cell r="BU31" t="str">
            <v>Leinerstift e.V.</v>
          </cell>
          <cell r="BV31" t="str">
            <v>www.leinerstift.de</v>
          </cell>
          <cell r="BW31">
            <v>1</v>
          </cell>
          <cell r="BX31">
            <v>1</v>
          </cell>
          <cell r="BZ31">
            <v>3</v>
          </cell>
          <cell r="CA31">
            <v>6</v>
          </cell>
          <cell r="CB31">
            <v>2</v>
          </cell>
          <cell r="CC31">
            <v>4</v>
          </cell>
          <cell r="CD31">
            <v>4</v>
          </cell>
          <cell r="CE31">
            <v>4</v>
          </cell>
          <cell r="CF31">
            <v>0</v>
          </cell>
          <cell r="CH31">
            <v>1</v>
          </cell>
          <cell r="CI31">
            <v>0</v>
          </cell>
          <cell r="CJ31">
            <v>0</v>
          </cell>
          <cell r="CK31">
            <v>1</v>
          </cell>
          <cell r="CN31">
            <v>0</v>
          </cell>
          <cell r="CO31">
            <v>0</v>
          </cell>
          <cell r="CP31" t="str">
            <v>EC.0001.15</v>
          </cell>
          <cell r="CQ31" t="str">
            <v>Elternchance – Familien früh für Bildung gewinnen</v>
          </cell>
          <cell r="CR31" t="str">
            <v>018e79df-80e2-4855-acc4-3ec8f0dc7a8a</v>
          </cell>
          <cell r="CS31">
            <v>33</v>
          </cell>
          <cell r="CT31">
            <v>100</v>
          </cell>
          <cell r="CU31">
            <v>100</v>
          </cell>
          <cell r="CV31">
            <v>2017</v>
          </cell>
          <cell r="CW31">
            <v>2017</v>
          </cell>
          <cell r="CY31" t="b">
            <v>0</v>
          </cell>
          <cell r="CZ31" t="b">
            <v>0</v>
          </cell>
          <cell r="DA31" t="b">
            <v>0</v>
          </cell>
          <cell r="DB31" t="b">
            <v>0</v>
          </cell>
          <cell r="DC31" t="b">
            <v>1</v>
          </cell>
          <cell r="DD31" t="b">
            <v>0</v>
          </cell>
          <cell r="DE31" t="b">
            <v>0</v>
          </cell>
          <cell r="DF31" t="b">
            <v>0</v>
          </cell>
          <cell r="DG31" t="b">
            <v>0</v>
          </cell>
          <cell r="DH31" t="b">
            <v>1</v>
          </cell>
          <cell r="DI31" t="b">
            <v>0</v>
          </cell>
          <cell r="DJ31" t="b">
            <v>0</v>
          </cell>
          <cell r="DK31" t="b">
            <v>0</v>
          </cell>
          <cell r="DL31" t="b">
            <v>0</v>
          </cell>
          <cell r="DM31" t="b">
            <v>0</v>
          </cell>
          <cell r="DN31" t="b">
            <v>0</v>
          </cell>
          <cell r="DO31" t="b">
            <v>0</v>
          </cell>
          <cell r="DP31" t="b">
            <v>0</v>
          </cell>
          <cell r="DQ31" t="b">
            <v>0</v>
          </cell>
          <cell r="DR31" t="b">
            <v>0</v>
          </cell>
          <cell r="DS31" t="b">
            <v>1</v>
          </cell>
          <cell r="DT31" t="b">
            <v>0</v>
          </cell>
          <cell r="DU31" t="b">
            <v>0</v>
          </cell>
          <cell r="DV31" t="b">
            <v>1</v>
          </cell>
        </row>
        <row r="32">
          <cell r="A32" t="str">
            <v>BAG</v>
          </cell>
          <cell r="B32" t="str">
            <v>DE7</v>
          </cell>
          <cell r="C32">
            <v>1</v>
          </cell>
          <cell r="D32">
            <v>0</v>
          </cell>
          <cell r="E32" t="str">
            <v>EC-0001-988643</v>
          </cell>
          <cell r="F32">
            <v>42716</v>
          </cell>
          <cell r="G32">
            <v>42965</v>
          </cell>
          <cell r="H32">
            <v>42965</v>
          </cell>
          <cell r="K32" t="str">
            <v>-0</v>
          </cell>
          <cell r="L32" t="str">
            <v>-0</v>
          </cell>
          <cell r="Q32" t="str">
            <v>-0</v>
          </cell>
          <cell r="R32">
            <v>1</v>
          </cell>
          <cell r="S32">
            <v>42551</v>
          </cell>
          <cell r="T32">
            <v>13</v>
          </cell>
          <cell r="U32" t="str">
            <v>Kassel 165057</v>
          </cell>
          <cell r="V32" t="str">
            <v>165057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1</v>
          </cell>
          <cell r="AB32">
            <v>8</v>
          </cell>
          <cell r="AC32">
            <v>2</v>
          </cell>
          <cell r="AD32">
            <v>13</v>
          </cell>
          <cell r="AE32">
            <v>10</v>
          </cell>
          <cell r="AF32" t="str">
            <v>Bildung und Erziehung im Kindesalter (Kindheitspädagogik)</v>
          </cell>
          <cell r="AG32" t="str">
            <v>{2,""}</v>
          </cell>
          <cell r="AH32">
            <v>4</v>
          </cell>
          <cell r="AI32">
            <v>1</v>
          </cell>
          <cell r="AJ32">
            <v>2</v>
          </cell>
          <cell r="AM32">
            <v>0</v>
          </cell>
          <cell r="AN32">
            <v>0</v>
          </cell>
          <cell r="AO32">
            <v>0</v>
          </cell>
          <cell r="AP32" t="str">
            <v>{5,""}</v>
          </cell>
          <cell r="AQ32" t="str">
            <v>im Gespräch mit einer Kollegin, dessen Freundin Erfahrungen berichtet hat</v>
          </cell>
          <cell r="AT32">
            <v>10</v>
          </cell>
          <cell r="AX32">
            <v>1</v>
          </cell>
          <cell r="AY32">
            <v>0</v>
          </cell>
          <cell r="BA32">
            <v>0</v>
          </cell>
          <cell r="BB32">
            <v>0</v>
          </cell>
          <cell r="BC32">
            <v>0</v>
          </cell>
          <cell r="BD32" t="str">
            <v>{4,6,9,""}</v>
          </cell>
          <cell r="BF32">
            <v>3</v>
          </cell>
          <cell r="BG32">
            <v>3</v>
          </cell>
          <cell r="BO32">
            <v>10</v>
          </cell>
          <cell r="BP32" t="str">
            <v>Lippstadt</v>
          </cell>
          <cell r="BQ32" t="str">
            <v>42</v>
          </cell>
          <cell r="BR32" t="str">
            <v>Roncalliweg</v>
          </cell>
          <cell r="BS32" t="str">
            <v>59555</v>
          </cell>
          <cell r="BT32" t="str">
            <v>Familienzentrum am Stadtwald</v>
          </cell>
          <cell r="BU32" t="str">
            <v>Katholische Kindertageseinrichtungen Hellweg gGmbH</v>
          </cell>
          <cell r="BV32" t="str">
            <v>www.familienzentrum-am-stadtwald.de</v>
          </cell>
          <cell r="BW32">
            <v>3</v>
          </cell>
          <cell r="BX32">
            <v>2</v>
          </cell>
          <cell r="BZ32">
            <v>3</v>
          </cell>
          <cell r="CA32">
            <v>6</v>
          </cell>
          <cell r="CB32">
            <v>6</v>
          </cell>
          <cell r="CC32">
            <v>6</v>
          </cell>
          <cell r="CD32">
            <v>4</v>
          </cell>
          <cell r="CE32">
            <v>4</v>
          </cell>
          <cell r="CF32">
            <v>0</v>
          </cell>
          <cell r="CH32">
            <v>1</v>
          </cell>
          <cell r="CI32">
            <v>0</v>
          </cell>
          <cell r="CJ32">
            <v>0</v>
          </cell>
          <cell r="CK32">
            <v>1</v>
          </cell>
          <cell r="CN32">
            <v>0</v>
          </cell>
          <cell r="CO32">
            <v>0</v>
          </cell>
          <cell r="CP32" t="str">
            <v>EC.0001.15</v>
          </cell>
          <cell r="CQ32" t="str">
            <v>Elternchance – Familien früh für Bildung gewinnen</v>
          </cell>
          <cell r="CR32" t="str">
            <v>719111a1-45f0-4664-860e-fdfe8069c560</v>
          </cell>
          <cell r="CS32">
            <v>26</v>
          </cell>
          <cell r="CT32">
            <v>100</v>
          </cell>
          <cell r="CU32">
            <v>100</v>
          </cell>
          <cell r="CV32">
            <v>2016</v>
          </cell>
          <cell r="CW32">
            <v>2017</v>
          </cell>
          <cell r="CX32" t="str">
            <v>judith.rehborn@gmx.de</v>
          </cell>
          <cell r="CY32" t="b">
            <v>0</v>
          </cell>
          <cell r="CZ32" t="b">
            <v>0</v>
          </cell>
          <cell r="DA32" t="b">
            <v>0</v>
          </cell>
          <cell r="DB32" t="b">
            <v>0</v>
          </cell>
          <cell r="DC32" t="b">
            <v>1</v>
          </cell>
          <cell r="DD32" t="b">
            <v>0</v>
          </cell>
          <cell r="DE32" t="b">
            <v>0</v>
          </cell>
          <cell r="DF32" t="b">
            <v>0</v>
          </cell>
          <cell r="DG32" t="b">
            <v>0</v>
          </cell>
          <cell r="DH32" t="b">
            <v>0</v>
          </cell>
          <cell r="DI32" t="b">
            <v>1</v>
          </cell>
          <cell r="DJ32" t="b">
            <v>0</v>
          </cell>
          <cell r="DK32" t="b">
            <v>0</v>
          </cell>
          <cell r="DL32" t="b">
            <v>0</v>
          </cell>
          <cell r="DM32" t="b">
            <v>0</v>
          </cell>
          <cell r="DN32" t="b">
            <v>0</v>
          </cell>
          <cell r="DO32" t="b">
            <v>0</v>
          </cell>
          <cell r="DP32" t="b">
            <v>0</v>
          </cell>
          <cell r="DQ32" t="b">
            <v>0</v>
          </cell>
          <cell r="DR32" t="b">
            <v>0</v>
          </cell>
          <cell r="DS32" t="b">
            <v>1</v>
          </cell>
          <cell r="DT32" t="b">
            <v>0</v>
          </cell>
          <cell r="DU32" t="b">
            <v>0</v>
          </cell>
          <cell r="DV32" t="b">
            <v>1</v>
          </cell>
        </row>
        <row r="33">
          <cell r="A33" t="str">
            <v>BAG</v>
          </cell>
          <cell r="B33" t="str">
            <v>DEA</v>
          </cell>
          <cell r="C33">
            <v>1</v>
          </cell>
          <cell r="D33">
            <v>1</v>
          </cell>
          <cell r="E33" t="str">
            <v>EC-0001-939789</v>
          </cell>
          <cell r="F33">
            <v>42550</v>
          </cell>
          <cell r="G33">
            <v>42680</v>
          </cell>
          <cell r="H33">
            <v>42680</v>
          </cell>
          <cell r="K33" t="str">
            <v>Methodik der offenen Gesprächsführung</v>
          </cell>
          <cell r="R33">
            <v>1</v>
          </cell>
          <cell r="S33">
            <v>42446</v>
          </cell>
          <cell r="T33">
            <v>94</v>
          </cell>
          <cell r="U33" t="str">
            <v>Bochum II R1-165035</v>
          </cell>
          <cell r="V33" t="str">
            <v>165035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1</v>
          </cell>
          <cell r="AB33">
            <v>7</v>
          </cell>
          <cell r="AC33">
            <v>1</v>
          </cell>
          <cell r="AD33">
            <v>1</v>
          </cell>
          <cell r="AE33">
            <v>11</v>
          </cell>
          <cell r="AG33" t="str">
            <v>{1,""}</v>
          </cell>
          <cell r="AH33">
            <v>4</v>
          </cell>
          <cell r="AI33">
            <v>1</v>
          </cell>
          <cell r="AJ33">
            <v>2</v>
          </cell>
          <cell r="AM33">
            <v>0</v>
          </cell>
          <cell r="AN33">
            <v>0</v>
          </cell>
          <cell r="AO33">
            <v>0</v>
          </cell>
          <cell r="AP33" t="str">
            <v>{2,3,4,""}</v>
          </cell>
          <cell r="AT33">
            <v>10</v>
          </cell>
          <cell r="AX33">
            <v>1</v>
          </cell>
          <cell r="AY33">
            <v>0</v>
          </cell>
          <cell r="BA33">
            <v>0</v>
          </cell>
          <cell r="BB33">
            <v>0</v>
          </cell>
          <cell r="BC33">
            <v>0</v>
          </cell>
          <cell r="BD33" t="str">
            <v>{6,9,11,""}</v>
          </cell>
          <cell r="BF33">
            <v>8</v>
          </cell>
          <cell r="BG33">
            <v>4</v>
          </cell>
          <cell r="BI33">
            <v>2</v>
          </cell>
          <cell r="BJ33">
            <v>1</v>
          </cell>
          <cell r="BL33">
            <v>6</v>
          </cell>
          <cell r="BM33">
            <v>2</v>
          </cell>
          <cell r="BO33">
            <v>10</v>
          </cell>
          <cell r="BP33" t="str">
            <v>Bochum</v>
          </cell>
          <cell r="BQ33" t="str">
            <v>25</v>
          </cell>
          <cell r="BR33" t="str">
            <v>Everstalstraße</v>
          </cell>
          <cell r="BS33" t="str">
            <v>44894</v>
          </cell>
          <cell r="BT33" t="str">
            <v>Ev. Kindertageseinrichtung "Rasselbande"</v>
          </cell>
          <cell r="BU33" t="str">
            <v>Ev. Kirchenkreis Bochum</v>
          </cell>
          <cell r="BV33" t="str">
            <v>www.rasselbande-bochum.de</v>
          </cell>
          <cell r="BW33">
            <v>3</v>
          </cell>
          <cell r="BX33">
            <v>2</v>
          </cell>
          <cell r="BZ33">
            <v>4</v>
          </cell>
          <cell r="CA33">
            <v>3</v>
          </cell>
          <cell r="CB33">
            <v>3</v>
          </cell>
          <cell r="CC33">
            <v>4</v>
          </cell>
          <cell r="CD33">
            <v>2</v>
          </cell>
          <cell r="CE33">
            <v>2</v>
          </cell>
          <cell r="CF33">
            <v>0</v>
          </cell>
          <cell r="CH33">
            <v>1</v>
          </cell>
          <cell r="CI33">
            <v>0</v>
          </cell>
          <cell r="CJ33">
            <v>0</v>
          </cell>
          <cell r="CK33">
            <v>1</v>
          </cell>
          <cell r="CN33">
            <v>0</v>
          </cell>
          <cell r="CO33">
            <v>0</v>
          </cell>
          <cell r="CP33" t="str">
            <v>EC.0001.15</v>
          </cell>
          <cell r="CQ33" t="str">
            <v>Elternchance – Familien früh für Bildung gewinnen</v>
          </cell>
          <cell r="CR33" t="str">
            <v>c449a76c-15c4-4844-9340-d092539dc7e6</v>
          </cell>
          <cell r="CS33">
            <v>23</v>
          </cell>
          <cell r="CT33">
            <v>100</v>
          </cell>
          <cell r="CU33">
            <v>100</v>
          </cell>
          <cell r="CV33">
            <v>2016</v>
          </cell>
          <cell r="CW33">
            <v>2016</v>
          </cell>
          <cell r="CX33" t="str">
            <v>philipp_reher@gmx.de</v>
          </cell>
          <cell r="CY33" t="b">
            <v>0</v>
          </cell>
          <cell r="CZ33" t="b">
            <v>0</v>
          </cell>
          <cell r="DA33" t="b">
            <v>0</v>
          </cell>
          <cell r="DB33" t="b">
            <v>0</v>
          </cell>
          <cell r="DC33" t="b">
            <v>1</v>
          </cell>
          <cell r="DD33" t="b">
            <v>1</v>
          </cell>
          <cell r="DE33" t="b">
            <v>0</v>
          </cell>
          <cell r="DF33" t="b">
            <v>0</v>
          </cell>
          <cell r="DG33" t="b">
            <v>0</v>
          </cell>
          <cell r="DH33" t="b">
            <v>1</v>
          </cell>
          <cell r="DI33" t="b">
            <v>0</v>
          </cell>
          <cell r="DJ33" t="b">
            <v>0</v>
          </cell>
          <cell r="DK33" t="b">
            <v>0</v>
          </cell>
          <cell r="DL33" t="b">
            <v>0</v>
          </cell>
          <cell r="DM33" t="b">
            <v>0</v>
          </cell>
          <cell r="DN33" t="b">
            <v>0</v>
          </cell>
          <cell r="DO33" t="b">
            <v>0</v>
          </cell>
          <cell r="DP33" t="b">
            <v>0</v>
          </cell>
          <cell r="DQ33" t="b">
            <v>0</v>
          </cell>
          <cell r="DR33" t="b">
            <v>0</v>
          </cell>
          <cell r="DS33" t="b">
            <v>1</v>
          </cell>
          <cell r="DT33" t="b">
            <v>0</v>
          </cell>
          <cell r="DU33" t="b">
            <v>0</v>
          </cell>
          <cell r="DV33" t="b">
            <v>1</v>
          </cell>
        </row>
        <row r="34">
          <cell r="A34" t="str">
            <v>BAG</v>
          </cell>
          <cell r="B34" t="str">
            <v>DEG</v>
          </cell>
          <cell r="C34">
            <v>2</v>
          </cell>
          <cell r="D34">
            <v>0</v>
          </cell>
          <cell r="E34" t="str">
            <v>EC-0001-847504</v>
          </cell>
          <cell r="F34">
            <v>42618</v>
          </cell>
          <cell r="G34">
            <v>42706</v>
          </cell>
          <cell r="H34">
            <v>42706</v>
          </cell>
          <cell r="R34">
            <v>1</v>
          </cell>
          <cell r="S34">
            <v>42502</v>
          </cell>
          <cell r="T34">
            <v>97</v>
          </cell>
          <cell r="U34" t="str">
            <v>Weimar R3-164045</v>
          </cell>
          <cell r="V34" t="str">
            <v>164045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1</v>
          </cell>
          <cell r="AB34">
            <v>4</v>
          </cell>
          <cell r="AC34">
            <v>1</v>
          </cell>
          <cell r="AD34">
            <v>1</v>
          </cell>
          <cell r="AE34">
            <v>11</v>
          </cell>
          <cell r="AG34" t="str">
            <v>{1,6,8,""}</v>
          </cell>
          <cell r="AH34">
            <v>2</v>
          </cell>
          <cell r="AI34">
            <v>2</v>
          </cell>
          <cell r="AJ34">
            <v>2</v>
          </cell>
          <cell r="AM34">
            <v>0</v>
          </cell>
          <cell r="AN34">
            <v>1</v>
          </cell>
          <cell r="AO34">
            <v>0</v>
          </cell>
          <cell r="AP34" t="str">
            <v>{3,""}</v>
          </cell>
          <cell r="AX34">
            <v>1</v>
          </cell>
          <cell r="AY34">
            <v>0</v>
          </cell>
          <cell r="BA34">
            <v>0</v>
          </cell>
          <cell r="BB34">
            <v>0</v>
          </cell>
          <cell r="BC34">
            <v>0</v>
          </cell>
          <cell r="BD34" t="str">
            <v>{4,6,9,""}</v>
          </cell>
          <cell r="BF34">
            <v>6</v>
          </cell>
          <cell r="BG34">
            <v>4</v>
          </cell>
          <cell r="BO34">
            <v>16</v>
          </cell>
          <cell r="BP34" t="str">
            <v>Rückersdorf</v>
          </cell>
          <cell r="BQ34" t="str">
            <v>17</v>
          </cell>
          <cell r="BR34" t="str">
            <v>Haselbacher Str.</v>
          </cell>
          <cell r="BS34" t="str">
            <v>7580</v>
          </cell>
          <cell r="BT34" t="str">
            <v>Kindertagesstätte Löwenzahn</v>
          </cell>
          <cell r="BU34" t="str">
            <v>AWO KV Greiz e.V</v>
          </cell>
          <cell r="BV34" t="str">
            <v>www.awo-greiz.de</v>
          </cell>
          <cell r="BW34">
            <v>3</v>
          </cell>
          <cell r="BX34">
            <v>2</v>
          </cell>
          <cell r="BZ34">
            <v>3</v>
          </cell>
          <cell r="CA34">
            <v>2</v>
          </cell>
          <cell r="CB34">
            <v>1</v>
          </cell>
          <cell r="CC34">
            <v>2</v>
          </cell>
          <cell r="CD34">
            <v>3</v>
          </cell>
          <cell r="CE34">
            <v>3</v>
          </cell>
          <cell r="CF34">
            <v>0</v>
          </cell>
          <cell r="CH34">
            <v>1</v>
          </cell>
          <cell r="CI34">
            <v>0</v>
          </cell>
          <cell r="CJ34">
            <v>0</v>
          </cell>
          <cell r="CK34">
            <v>1</v>
          </cell>
          <cell r="CN34">
            <v>0</v>
          </cell>
          <cell r="CO34">
            <v>0</v>
          </cell>
          <cell r="CP34" t="str">
            <v>EC.0001.15</v>
          </cell>
          <cell r="CQ34" t="str">
            <v>Elternchance – Familien früh für Bildung gewinnen</v>
          </cell>
          <cell r="CR34" t="str">
            <v>303d0499-8b4c-431b-ba8b-ba2f20e293da</v>
          </cell>
          <cell r="CS34">
            <v>50</v>
          </cell>
          <cell r="CT34">
            <v>100</v>
          </cell>
          <cell r="CU34">
            <v>100</v>
          </cell>
          <cell r="CV34">
            <v>2016</v>
          </cell>
          <cell r="CW34">
            <v>2016</v>
          </cell>
          <cell r="CX34" t="str">
            <v>kita.rueckersdorf@awo-greiz.de</v>
          </cell>
          <cell r="CY34" t="b">
            <v>0</v>
          </cell>
          <cell r="CZ34" t="b">
            <v>0</v>
          </cell>
          <cell r="DA34" t="b">
            <v>0</v>
          </cell>
          <cell r="DB34" t="b">
            <v>0</v>
          </cell>
          <cell r="DC34" t="b">
            <v>1</v>
          </cell>
          <cell r="DD34" t="b">
            <v>0</v>
          </cell>
          <cell r="DE34" t="b">
            <v>0</v>
          </cell>
          <cell r="DF34" t="b">
            <v>0</v>
          </cell>
          <cell r="DG34" t="b">
            <v>0</v>
          </cell>
          <cell r="DH34" t="b">
            <v>1</v>
          </cell>
          <cell r="DI34" t="b">
            <v>0</v>
          </cell>
          <cell r="DJ34" t="b">
            <v>0</v>
          </cell>
          <cell r="DK34" t="b">
            <v>0</v>
          </cell>
          <cell r="DL34" t="b">
            <v>0</v>
          </cell>
          <cell r="DM34" t="b">
            <v>0</v>
          </cell>
          <cell r="DN34" t="b">
            <v>0</v>
          </cell>
          <cell r="DO34" t="b">
            <v>0</v>
          </cell>
          <cell r="DP34" t="b">
            <v>0</v>
          </cell>
          <cell r="DQ34" t="b">
            <v>0</v>
          </cell>
          <cell r="DR34" t="b">
            <v>0</v>
          </cell>
          <cell r="DS34" t="b">
            <v>1</v>
          </cell>
          <cell r="DT34" t="b">
            <v>0</v>
          </cell>
          <cell r="DU34" t="b">
            <v>0</v>
          </cell>
          <cell r="DV34" t="b">
            <v>1</v>
          </cell>
        </row>
        <row r="35">
          <cell r="A35" t="str">
            <v>BAG</v>
          </cell>
          <cell r="B35" t="str">
            <v>DEA</v>
          </cell>
          <cell r="C35">
            <v>1</v>
          </cell>
          <cell r="D35">
            <v>0</v>
          </cell>
          <cell r="E35" t="str">
            <v>EC-0001-700804</v>
          </cell>
          <cell r="F35">
            <v>42319</v>
          </cell>
          <cell r="G35">
            <v>42622</v>
          </cell>
          <cell r="H35">
            <v>42412</v>
          </cell>
          <cell r="Q35" t="str">
            <v>Fortbildungen im Bereich Bewegung/Ernährung, Basik, EKP</v>
          </cell>
          <cell r="R35">
            <v>1</v>
          </cell>
          <cell r="S35">
            <v>42319</v>
          </cell>
          <cell r="T35">
            <v>98</v>
          </cell>
          <cell r="U35" t="str">
            <v>Duisburg R1-165025</v>
          </cell>
          <cell r="V35" t="str">
            <v>165025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1</v>
          </cell>
          <cell r="AB35">
            <v>4</v>
          </cell>
          <cell r="AC35">
            <v>1</v>
          </cell>
          <cell r="AD35">
            <v>1</v>
          </cell>
          <cell r="AE35">
            <v>11</v>
          </cell>
          <cell r="AG35" t="str">
            <v>{1,""}</v>
          </cell>
          <cell r="AH35">
            <v>3</v>
          </cell>
          <cell r="AI35">
            <v>2</v>
          </cell>
          <cell r="AJ35">
            <v>5</v>
          </cell>
          <cell r="AM35">
            <v>1</v>
          </cell>
          <cell r="AN35">
            <v>1</v>
          </cell>
          <cell r="AO35">
            <v>0</v>
          </cell>
          <cell r="AP35" t="str">
            <v>{2,3,""}</v>
          </cell>
          <cell r="AT35">
            <v>10</v>
          </cell>
          <cell r="AX35">
            <v>2</v>
          </cell>
          <cell r="AY35">
            <v>0</v>
          </cell>
          <cell r="BA35">
            <v>0</v>
          </cell>
          <cell r="BB35">
            <v>0</v>
          </cell>
          <cell r="BC35">
            <v>0</v>
          </cell>
          <cell r="BD35" t="str">
            <v>{6,9,12,""}</v>
          </cell>
          <cell r="BF35">
            <v>8</v>
          </cell>
          <cell r="BG35">
            <v>1</v>
          </cell>
          <cell r="BI35">
            <v>11</v>
          </cell>
          <cell r="BJ35">
            <v>2</v>
          </cell>
          <cell r="BO35">
            <v>10</v>
          </cell>
          <cell r="BP35" t="str">
            <v>Bottrop</v>
          </cell>
          <cell r="BQ35" t="str">
            <v>86</v>
          </cell>
          <cell r="BR35" t="str">
            <v>Im Johannestal</v>
          </cell>
          <cell r="BS35" t="str">
            <v>46240</v>
          </cell>
          <cell r="BT35" t="str">
            <v>Städtischer Kindergarten Boy</v>
          </cell>
          <cell r="BU35" t="str">
            <v>Stadt Bottrop</v>
          </cell>
          <cell r="BV35" t="str">
            <v>www.bottrop.de</v>
          </cell>
          <cell r="BW35">
            <v>3</v>
          </cell>
          <cell r="BX35">
            <v>2</v>
          </cell>
          <cell r="BZ35">
            <v>2</v>
          </cell>
          <cell r="CA35">
            <v>6</v>
          </cell>
          <cell r="CB35">
            <v>4</v>
          </cell>
          <cell r="CC35">
            <v>4</v>
          </cell>
          <cell r="CD35">
            <v>3</v>
          </cell>
          <cell r="CE35">
            <v>4</v>
          </cell>
          <cell r="CF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1</v>
          </cell>
          <cell r="CN35">
            <v>0</v>
          </cell>
          <cell r="CO35">
            <v>1</v>
          </cell>
          <cell r="CP35" t="str">
            <v>EC.0001.15</v>
          </cell>
          <cell r="CQ35" t="str">
            <v>Elternchance – Familien früh für Bildung gewinnen</v>
          </cell>
          <cell r="CR35" t="str">
            <v>e5006547-22f8-4ad0-8062-f6ce25a77bd7</v>
          </cell>
          <cell r="CS35">
            <v>48</v>
          </cell>
          <cell r="CT35">
            <v>100</v>
          </cell>
          <cell r="CU35">
            <v>100</v>
          </cell>
          <cell r="CV35">
            <v>2015</v>
          </cell>
          <cell r="CW35">
            <v>2016</v>
          </cell>
          <cell r="CX35" t="str">
            <v>petrella67@gmx.de</v>
          </cell>
          <cell r="CY35" t="b">
            <v>0</v>
          </cell>
          <cell r="CZ35" t="b">
            <v>0</v>
          </cell>
          <cell r="DA35" t="b">
            <v>0</v>
          </cell>
          <cell r="DB35" t="b">
            <v>0</v>
          </cell>
          <cell r="DC35" t="b">
            <v>1</v>
          </cell>
          <cell r="DD35" t="b">
            <v>0</v>
          </cell>
          <cell r="DE35" t="b">
            <v>0</v>
          </cell>
          <cell r="DF35" t="b">
            <v>0</v>
          </cell>
          <cell r="DG35" t="b">
            <v>0</v>
          </cell>
          <cell r="DH35" t="b">
            <v>1</v>
          </cell>
          <cell r="DI35" t="b">
            <v>0</v>
          </cell>
          <cell r="DJ35" t="b">
            <v>0</v>
          </cell>
          <cell r="DK35" t="b">
            <v>0</v>
          </cell>
          <cell r="DL35" t="b">
            <v>0</v>
          </cell>
          <cell r="DM35" t="b">
            <v>0</v>
          </cell>
          <cell r="DN35" t="b">
            <v>0</v>
          </cell>
          <cell r="DO35" t="b">
            <v>0</v>
          </cell>
          <cell r="DP35" t="b">
            <v>0</v>
          </cell>
          <cell r="DQ35" t="b">
            <v>0</v>
          </cell>
          <cell r="DR35" t="b">
            <v>0</v>
          </cell>
          <cell r="DS35" t="b">
            <v>0</v>
          </cell>
          <cell r="DT35" t="b">
            <v>0</v>
          </cell>
          <cell r="DU35" t="b">
            <v>0</v>
          </cell>
          <cell r="DV35" t="b">
            <v>0</v>
          </cell>
        </row>
        <row r="36">
          <cell r="A36" t="str">
            <v>BAG</v>
          </cell>
          <cell r="B36" t="str">
            <v>DEF</v>
          </cell>
          <cell r="C36">
            <v>1</v>
          </cell>
          <cell r="D36">
            <v>0</v>
          </cell>
          <cell r="E36" t="str">
            <v>EC-0001-857652</v>
          </cell>
          <cell r="F36">
            <v>42748</v>
          </cell>
          <cell r="G36">
            <v>42895</v>
          </cell>
          <cell r="H36">
            <v>42895</v>
          </cell>
          <cell r="R36">
            <v>1</v>
          </cell>
          <cell r="S36">
            <v>42619</v>
          </cell>
          <cell r="T36">
            <v>16</v>
          </cell>
          <cell r="U36" t="str">
            <v xml:space="preserve">Kiel 172102 </v>
          </cell>
          <cell r="V36" t="str">
            <v>172102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1</v>
          </cell>
          <cell r="AB36">
            <v>4</v>
          </cell>
          <cell r="AC36">
            <v>1</v>
          </cell>
          <cell r="AD36">
            <v>1</v>
          </cell>
          <cell r="AE36">
            <v>11</v>
          </cell>
          <cell r="AG36" t="str">
            <v>{2,""}</v>
          </cell>
          <cell r="AH36">
            <v>3</v>
          </cell>
          <cell r="AI36">
            <v>4</v>
          </cell>
          <cell r="AJ36">
            <v>5</v>
          </cell>
          <cell r="AL36" t="str">
            <v>Koordinatorin und Erzieherin</v>
          </cell>
          <cell r="AM36">
            <v>0</v>
          </cell>
          <cell r="AN36">
            <v>1</v>
          </cell>
          <cell r="AO36">
            <v>0</v>
          </cell>
          <cell r="AP36" t="str">
            <v>{2,3,""}</v>
          </cell>
          <cell r="AX36">
            <v>2</v>
          </cell>
          <cell r="AY36">
            <v>0</v>
          </cell>
          <cell r="BA36">
            <v>0</v>
          </cell>
          <cell r="BB36">
            <v>0</v>
          </cell>
          <cell r="BC36">
            <v>0</v>
          </cell>
          <cell r="BD36" t="str">
            <v>{4,8,9,""}</v>
          </cell>
          <cell r="BF36">
            <v>12</v>
          </cell>
          <cell r="BG36">
            <v>3</v>
          </cell>
          <cell r="BI36">
            <v>6</v>
          </cell>
          <cell r="BJ36">
            <v>1</v>
          </cell>
          <cell r="BL36">
            <v>8</v>
          </cell>
          <cell r="BM36">
            <v>4</v>
          </cell>
          <cell r="BO36">
            <v>15</v>
          </cell>
          <cell r="BP36" t="str">
            <v>Kiel</v>
          </cell>
          <cell r="BQ36" t="str">
            <v>19</v>
          </cell>
          <cell r="BR36" t="str">
            <v>Zastrowstraße</v>
          </cell>
          <cell r="BS36" t="str">
            <v>24114</v>
          </cell>
          <cell r="BT36" t="str">
            <v>Familienzentrum Schützenpark</v>
          </cell>
          <cell r="BU36" t="str">
            <v>Stadt Kiel</v>
          </cell>
          <cell r="BV36" t="str">
            <v>www.Kiel.de</v>
          </cell>
          <cell r="BW36">
            <v>3</v>
          </cell>
          <cell r="BX36">
            <v>2</v>
          </cell>
          <cell r="BZ36">
            <v>2</v>
          </cell>
          <cell r="CA36">
            <v>4</v>
          </cell>
          <cell r="CB36">
            <v>4</v>
          </cell>
          <cell r="CC36">
            <v>4</v>
          </cell>
          <cell r="CD36">
            <v>3</v>
          </cell>
          <cell r="CE36">
            <v>4</v>
          </cell>
          <cell r="CF36">
            <v>0</v>
          </cell>
          <cell r="CH36">
            <v>1</v>
          </cell>
          <cell r="CI36">
            <v>0</v>
          </cell>
          <cell r="CJ36">
            <v>0</v>
          </cell>
          <cell r="CK36">
            <v>1</v>
          </cell>
          <cell r="CN36">
            <v>0</v>
          </cell>
          <cell r="CO36">
            <v>0</v>
          </cell>
          <cell r="CP36" t="str">
            <v>EC.0001.15</v>
          </cell>
          <cell r="CQ36" t="str">
            <v>Elternchance – Familien früh für Bildung gewinnen</v>
          </cell>
          <cell r="CR36" t="str">
            <v>c19d64de-b389-4541-b5b1-d0b1bda26d1b</v>
          </cell>
          <cell r="CS36">
            <v>51</v>
          </cell>
          <cell r="CT36">
            <v>100</v>
          </cell>
          <cell r="CU36">
            <v>100</v>
          </cell>
          <cell r="CV36">
            <v>2017</v>
          </cell>
          <cell r="CW36">
            <v>2017</v>
          </cell>
          <cell r="CX36" t="str">
            <v>gabriele.reich@kiel.de</v>
          </cell>
          <cell r="CY36" t="b">
            <v>0</v>
          </cell>
          <cell r="CZ36" t="b">
            <v>0</v>
          </cell>
          <cell r="DA36" t="b">
            <v>0</v>
          </cell>
          <cell r="DB36" t="b">
            <v>0</v>
          </cell>
          <cell r="DC36" t="b">
            <v>1</v>
          </cell>
          <cell r="DD36" t="b">
            <v>0</v>
          </cell>
          <cell r="DE36" t="b">
            <v>0</v>
          </cell>
          <cell r="DF36" t="b">
            <v>0</v>
          </cell>
          <cell r="DG36" t="b">
            <v>0</v>
          </cell>
          <cell r="DH36" t="b">
            <v>1</v>
          </cell>
          <cell r="DI36" t="b">
            <v>0</v>
          </cell>
          <cell r="DJ36" t="b">
            <v>0</v>
          </cell>
          <cell r="DK36" t="b">
            <v>0</v>
          </cell>
          <cell r="DL36" t="b">
            <v>0</v>
          </cell>
          <cell r="DM36" t="b">
            <v>0</v>
          </cell>
          <cell r="DN36" t="b">
            <v>0</v>
          </cell>
          <cell r="DO36" t="b">
            <v>0</v>
          </cell>
          <cell r="DP36" t="b">
            <v>0</v>
          </cell>
          <cell r="DQ36" t="b">
            <v>0</v>
          </cell>
          <cell r="DR36" t="b">
            <v>0</v>
          </cell>
          <cell r="DS36" t="b">
            <v>1</v>
          </cell>
          <cell r="DT36" t="b">
            <v>0</v>
          </cell>
          <cell r="DU36" t="b">
            <v>0</v>
          </cell>
          <cell r="DV36" t="b">
            <v>1</v>
          </cell>
        </row>
        <row r="37">
          <cell r="A37" t="str">
            <v>BAG</v>
          </cell>
          <cell r="B37" t="str">
            <v>DEG</v>
          </cell>
          <cell r="C37">
            <v>2</v>
          </cell>
          <cell r="D37">
            <v>0</v>
          </cell>
          <cell r="E37" t="str">
            <v>EC-0001-649995</v>
          </cell>
          <cell r="F37">
            <v>42618</v>
          </cell>
          <cell r="G37">
            <v>42706</v>
          </cell>
          <cell r="H37">
            <v>42706</v>
          </cell>
          <cell r="R37">
            <v>1</v>
          </cell>
          <cell r="S37">
            <v>42572</v>
          </cell>
          <cell r="T37">
            <v>97</v>
          </cell>
          <cell r="U37" t="str">
            <v>Weimar R3-164045</v>
          </cell>
          <cell r="V37" t="str">
            <v>164045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1</v>
          </cell>
          <cell r="AB37">
            <v>8</v>
          </cell>
          <cell r="AC37">
            <v>2</v>
          </cell>
          <cell r="AD37">
            <v>2</v>
          </cell>
          <cell r="AE37">
            <v>11</v>
          </cell>
          <cell r="AG37" t="str">
            <v>{1,""}</v>
          </cell>
          <cell r="AH37">
            <v>2</v>
          </cell>
          <cell r="AI37">
            <v>1</v>
          </cell>
          <cell r="AJ37">
            <v>2</v>
          </cell>
          <cell r="AM37">
            <v>1</v>
          </cell>
          <cell r="AN37">
            <v>1</v>
          </cell>
          <cell r="AO37">
            <v>0</v>
          </cell>
          <cell r="AP37" t="str">
            <v>{1,""}</v>
          </cell>
          <cell r="AT37">
            <v>10</v>
          </cell>
          <cell r="AX37">
            <v>2</v>
          </cell>
          <cell r="AY37">
            <v>0</v>
          </cell>
          <cell r="BA37">
            <v>0</v>
          </cell>
          <cell r="BB37">
            <v>0</v>
          </cell>
          <cell r="BC37">
            <v>0</v>
          </cell>
          <cell r="BD37" t="str">
            <v>{9,11,12,""}</v>
          </cell>
          <cell r="BF37">
            <v>8</v>
          </cell>
          <cell r="BG37">
            <v>1</v>
          </cell>
          <cell r="BI37">
            <v>6</v>
          </cell>
          <cell r="BJ37">
            <v>4</v>
          </cell>
          <cell r="BL37">
            <v>1</v>
          </cell>
          <cell r="BM37">
            <v>1</v>
          </cell>
          <cell r="BO37">
            <v>13</v>
          </cell>
          <cell r="BP37" t="str">
            <v>Lengenfeld</v>
          </cell>
          <cell r="BQ37" t="str">
            <v>5</v>
          </cell>
          <cell r="BR37" t="str">
            <v>Basteiweg</v>
          </cell>
          <cell r="BS37" t="str">
            <v>8485</v>
          </cell>
          <cell r="BT37" t="str">
            <v>KITA "Am Park"</v>
          </cell>
          <cell r="BU37" t="str">
            <v>Volksolidarität Reichenbach e. V.</v>
          </cell>
          <cell r="BV37" t="str">
            <v>www.kindertagesstaette-ampark.de</v>
          </cell>
          <cell r="BW37">
            <v>3</v>
          </cell>
          <cell r="BX37">
            <v>2</v>
          </cell>
          <cell r="BZ37">
            <v>6</v>
          </cell>
          <cell r="CA37">
            <v>6</v>
          </cell>
          <cell r="CB37">
            <v>4</v>
          </cell>
          <cell r="CC37">
            <v>6</v>
          </cell>
          <cell r="CD37">
            <v>3</v>
          </cell>
          <cell r="CE37">
            <v>6</v>
          </cell>
          <cell r="CF37">
            <v>0</v>
          </cell>
          <cell r="CH37">
            <v>1</v>
          </cell>
          <cell r="CI37">
            <v>0</v>
          </cell>
          <cell r="CJ37">
            <v>0</v>
          </cell>
          <cell r="CK37">
            <v>1</v>
          </cell>
          <cell r="CN37">
            <v>0</v>
          </cell>
          <cell r="CO37">
            <v>0</v>
          </cell>
          <cell r="CP37" t="str">
            <v>EC.0001.15</v>
          </cell>
          <cell r="CQ37" t="str">
            <v>Elternchance – Familien früh für Bildung gewinnen</v>
          </cell>
          <cell r="CR37" t="str">
            <v>262bb82a-5976-400c-ac08-f0497992eaa0</v>
          </cell>
          <cell r="CS37">
            <v>35</v>
          </cell>
          <cell r="CT37">
            <v>100</v>
          </cell>
          <cell r="CU37">
            <v>100</v>
          </cell>
          <cell r="CV37">
            <v>2016</v>
          </cell>
          <cell r="CW37">
            <v>2016</v>
          </cell>
          <cell r="CX37" t="str">
            <v>silvana.reiche-zimmermann@t-online.de</v>
          </cell>
          <cell r="CY37" t="b">
            <v>0</v>
          </cell>
          <cell r="CZ37" t="b">
            <v>0</v>
          </cell>
          <cell r="DA37" t="b">
            <v>0</v>
          </cell>
          <cell r="DB37" t="b">
            <v>0</v>
          </cell>
          <cell r="DC37" t="b">
            <v>1</v>
          </cell>
          <cell r="DD37" t="b">
            <v>0</v>
          </cell>
          <cell r="DE37" t="b">
            <v>0</v>
          </cell>
          <cell r="DF37" t="b">
            <v>0</v>
          </cell>
          <cell r="DG37" t="b">
            <v>0</v>
          </cell>
          <cell r="DH37" t="b">
            <v>0</v>
          </cell>
          <cell r="DI37" t="b">
            <v>1</v>
          </cell>
          <cell r="DJ37" t="b">
            <v>0</v>
          </cell>
          <cell r="DK37" t="b">
            <v>0</v>
          </cell>
          <cell r="DL37" t="b">
            <v>0</v>
          </cell>
          <cell r="DM37" t="b">
            <v>0</v>
          </cell>
          <cell r="DN37" t="b">
            <v>0</v>
          </cell>
          <cell r="DO37" t="b">
            <v>0</v>
          </cell>
          <cell r="DP37" t="b">
            <v>0</v>
          </cell>
          <cell r="DQ37" t="b">
            <v>0</v>
          </cell>
          <cell r="DR37" t="b">
            <v>0</v>
          </cell>
          <cell r="DS37" t="b">
            <v>1</v>
          </cell>
          <cell r="DT37" t="b">
            <v>0</v>
          </cell>
          <cell r="DU37" t="b">
            <v>0</v>
          </cell>
          <cell r="DV37" t="b">
            <v>1</v>
          </cell>
        </row>
        <row r="38">
          <cell r="A38" t="str">
            <v>BAG</v>
          </cell>
          <cell r="B38" t="str">
            <v>DE2</v>
          </cell>
          <cell r="C38">
            <v>1</v>
          </cell>
          <cell r="D38">
            <v>0</v>
          </cell>
          <cell r="E38" t="str">
            <v>EC-0001-864446</v>
          </cell>
          <cell r="F38">
            <v>42590</v>
          </cell>
          <cell r="G38">
            <v>42720</v>
          </cell>
          <cell r="H38">
            <v>42720</v>
          </cell>
          <cell r="R38">
            <v>1</v>
          </cell>
          <cell r="S38">
            <v>42544</v>
          </cell>
          <cell r="T38">
            <v>96</v>
          </cell>
          <cell r="U38" t="str">
            <v>Bayreuth II R1-165052</v>
          </cell>
          <cell r="V38" t="str">
            <v>165052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1</v>
          </cell>
          <cell r="AB38">
            <v>4</v>
          </cell>
          <cell r="AC38">
            <v>1</v>
          </cell>
          <cell r="AD38">
            <v>1</v>
          </cell>
          <cell r="AE38">
            <v>11</v>
          </cell>
          <cell r="AG38" t="str">
            <v>{1,""}</v>
          </cell>
          <cell r="AH38">
            <v>1</v>
          </cell>
          <cell r="AI38">
            <v>1</v>
          </cell>
          <cell r="AJ38">
            <v>1</v>
          </cell>
          <cell r="AM38">
            <v>0</v>
          </cell>
          <cell r="AN38">
            <v>1</v>
          </cell>
          <cell r="AO38">
            <v>0</v>
          </cell>
          <cell r="AP38" t="str">
            <v>{2,3,""}</v>
          </cell>
          <cell r="AX38">
            <v>1</v>
          </cell>
          <cell r="AY38">
            <v>0</v>
          </cell>
          <cell r="BA38">
            <v>0</v>
          </cell>
          <cell r="BB38">
            <v>0</v>
          </cell>
          <cell r="BC38">
            <v>0</v>
          </cell>
          <cell r="BD38" t="str">
            <v>{2,4,9,""}</v>
          </cell>
          <cell r="BF38">
            <v>1</v>
          </cell>
          <cell r="BG38">
            <v>1</v>
          </cell>
          <cell r="BO38">
            <v>2</v>
          </cell>
          <cell r="BP38" t="str">
            <v>Memmingen</v>
          </cell>
          <cell r="BQ38" t="str">
            <v>8</v>
          </cell>
          <cell r="BR38" t="str">
            <v>Altvaterstraße</v>
          </cell>
          <cell r="BS38" t="str">
            <v>87700</v>
          </cell>
          <cell r="BT38" t="str">
            <v>Kinderkrippe Schatzkiste</v>
          </cell>
          <cell r="BU38" t="str">
            <v>Die Johanniter</v>
          </cell>
          <cell r="BV38" t="str">
            <v>allgaeu@johanniter.de</v>
          </cell>
          <cell r="BW38">
            <v>2</v>
          </cell>
          <cell r="BX38">
            <v>1</v>
          </cell>
          <cell r="BZ38">
            <v>2</v>
          </cell>
          <cell r="CA38">
            <v>3</v>
          </cell>
          <cell r="CB38">
            <v>3</v>
          </cell>
          <cell r="CC38">
            <v>2</v>
          </cell>
          <cell r="CD38">
            <v>4</v>
          </cell>
          <cell r="CE38">
            <v>3</v>
          </cell>
          <cell r="CF38">
            <v>0</v>
          </cell>
          <cell r="CH38">
            <v>1</v>
          </cell>
          <cell r="CI38">
            <v>0</v>
          </cell>
          <cell r="CJ38">
            <v>0</v>
          </cell>
          <cell r="CK38">
            <v>1</v>
          </cell>
          <cell r="CN38">
            <v>0</v>
          </cell>
          <cell r="CO38">
            <v>0</v>
          </cell>
          <cell r="CP38" t="str">
            <v>EC.0001.15</v>
          </cell>
          <cell r="CQ38" t="str">
            <v>Elternchance – Familien früh für Bildung gewinnen</v>
          </cell>
          <cell r="CR38" t="str">
            <v>9ef919d7-3e60-4474-aea4-b87ad63c3abd</v>
          </cell>
          <cell r="CS38">
            <v>24</v>
          </cell>
          <cell r="CT38">
            <v>100</v>
          </cell>
          <cell r="CU38">
            <v>100</v>
          </cell>
          <cell r="CV38">
            <v>2016</v>
          </cell>
          <cell r="CW38">
            <v>2016</v>
          </cell>
          <cell r="CY38" t="b">
            <v>0</v>
          </cell>
          <cell r="CZ38" t="b">
            <v>0</v>
          </cell>
          <cell r="DA38" t="b">
            <v>0</v>
          </cell>
          <cell r="DB38" t="b">
            <v>0</v>
          </cell>
          <cell r="DC38" t="b">
            <v>1</v>
          </cell>
          <cell r="DD38" t="b">
            <v>1</v>
          </cell>
          <cell r="DE38" t="b">
            <v>0</v>
          </cell>
          <cell r="DF38" t="b">
            <v>0</v>
          </cell>
          <cell r="DG38" t="b">
            <v>0</v>
          </cell>
          <cell r="DH38" t="b">
            <v>1</v>
          </cell>
          <cell r="DI38" t="b">
            <v>0</v>
          </cell>
          <cell r="DJ38" t="b">
            <v>0</v>
          </cell>
          <cell r="DK38" t="b">
            <v>0</v>
          </cell>
          <cell r="DL38" t="b">
            <v>0</v>
          </cell>
          <cell r="DM38" t="b">
            <v>0</v>
          </cell>
          <cell r="DN38" t="b">
            <v>0</v>
          </cell>
          <cell r="DO38" t="b">
            <v>0</v>
          </cell>
          <cell r="DP38" t="b">
            <v>0</v>
          </cell>
          <cell r="DQ38" t="b">
            <v>0</v>
          </cell>
          <cell r="DR38" t="b">
            <v>0</v>
          </cell>
          <cell r="DS38" t="b">
            <v>1</v>
          </cell>
          <cell r="DT38" t="b">
            <v>0</v>
          </cell>
          <cell r="DU38" t="b">
            <v>0</v>
          </cell>
          <cell r="DV38" t="b">
            <v>1</v>
          </cell>
        </row>
        <row r="39">
          <cell r="A39" t="str">
            <v>BAG</v>
          </cell>
          <cell r="B39" t="str">
            <v>DEA</v>
          </cell>
          <cell r="C39">
            <v>1</v>
          </cell>
          <cell r="D39">
            <v>0</v>
          </cell>
          <cell r="E39" t="str">
            <v>EC-0001-799643</v>
          </cell>
          <cell r="F39">
            <v>42744</v>
          </cell>
          <cell r="G39">
            <v>42888</v>
          </cell>
          <cell r="H39">
            <v>42888</v>
          </cell>
          <cell r="K39" t="str">
            <v>Elternlotse,</v>
          </cell>
          <cell r="L39" t="str">
            <v>Zertifikat; Fachkraft Kinderschutz</v>
          </cell>
          <cell r="M39" t="str">
            <v>Entwicklung unterstützen, Beziehungen fördern bei Kindern von 0 bis 3</v>
          </cell>
          <cell r="N39" t="str">
            <v>Beschwerdemanagement</v>
          </cell>
          <cell r="R39">
            <v>1</v>
          </cell>
          <cell r="S39">
            <v>42565</v>
          </cell>
          <cell r="T39">
            <v>14</v>
          </cell>
          <cell r="U39" t="str">
            <v>Bielefeld 170701</v>
          </cell>
          <cell r="V39" t="str">
            <v>170701</v>
          </cell>
          <cell r="W39">
            <v>0</v>
          </cell>
          <cell r="X39">
            <v>1</v>
          </cell>
          <cell r="Y39">
            <v>1</v>
          </cell>
          <cell r="Z39">
            <v>0</v>
          </cell>
          <cell r="AA39">
            <v>0</v>
          </cell>
          <cell r="AB39">
            <v>4</v>
          </cell>
          <cell r="AC39">
            <v>1</v>
          </cell>
          <cell r="AD39">
            <v>1</v>
          </cell>
          <cell r="AE39">
            <v>11</v>
          </cell>
          <cell r="AG39" t="str">
            <v>{2,""}</v>
          </cell>
          <cell r="AH39">
            <v>1</v>
          </cell>
          <cell r="AI39">
            <v>1</v>
          </cell>
          <cell r="AJ39">
            <v>5</v>
          </cell>
          <cell r="AM39">
            <v>1</v>
          </cell>
          <cell r="AN39">
            <v>0</v>
          </cell>
          <cell r="AO39">
            <v>1</v>
          </cell>
          <cell r="AP39" t="str">
            <v>{3,""}</v>
          </cell>
          <cell r="AT39">
            <v>34</v>
          </cell>
          <cell r="AX39">
            <v>1</v>
          </cell>
          <cell r="AY39">
            <v>0</v>
          </cell>
          <cell r="BA39">
            <v>0</v>
          </cell>
          <cell r="BB39">
            <v>0</v>
          </cell>
          <cell r="BC39">
            <v>0</v>
          </cell>
          <cell r="BD39" t="str">
            <v>{9,11,12,""}</v>
          </cell>
          <cell r="BF39">
            <v>8</v>
          </cell>
          <cell r="BG39">
            <v>1</v>
          </cell>
          <cell r="BI39">
            <v>2</v>
          </cell>
          <cell r="BJ39">
            <v>2</v>
          </cell>
          <cell r="BL39">
            <v>3</v>
          </cell>
          <cell r="BM39">
            <v>4</v>
          </cell>
          <cell r="BO39">
            <v>10</v>
          </cell>
          <cell r="BP39" t="str">
            <v>Lengerich</v>
          </cell>
          <cell r="BQ39" t="str">
            <v>24</v>
          </cell>
          <cell r="BR39" t="str">
            <v>Rahestr.</v>
          </cell>
          <cell r="BS39" t="str">
            <v>49525</v>
          </cell>
          <cell r="BT39" t="str">
            <v>AWO Kindervilla</v>
          </cell>
          <cell r="BU39" t="str">
            <v>AWO UB Münsterland - Recklinghausen</v>
          </cell>
          <cell r="BV39" t="str">
            <v>awo-msl-re.de</v>
          </cell>
          <cell r="BW39">
            <v>2</v>
          </cell>
          <cell r="BX39">
            <v>1</v>
          </cell>
          <cell r="BZ39">
            <v>2</v>
          </cell>
          <cell r="CA39">
            <v>6</v>
          </cell>
          <cell r="CB39">
            <v>6</v>
          </cell>
          <cell r="CC39">
            <v>6</v>
          </cell>
          <cell r="CD39">
            <v>3</v>
          </cell>
          <cell r="CE39">
            <v>3</v>
          </cell>
          <cell r="CF39">
            <v>0</v>
          </cell>
          <cell r="CH39">
            <v>1</v>
          </cell>
          <cell r="CI39">
            <v>0</v>
          </cell>
          <cell r="CJ39">
            <v>0</v>
          </cell>
          <cell r="CK39">
            <v>1</v>
          </cell>
          <cell r="CN39">
            <v>0</v>
          </cell>
          <cell r="CO39">
            <v>0</v>
          </cell>
          <cell r="CP39" t="str">
            <v>EC.0001.15</v>
          </cell>
          <cell r="CQ39" t="str">
            <v>Elternchance – Familien früh für Bildung gewinnen</v>
          </cell>
          <cell r="CR39" t="str">
            <v>c7fca836-c739-45e6-aeba-7f822d958498</v>
          </cell>
          <cell r="CS39">
            <v>46</v>
          </cell>
          <cell r="CT39">
            <v>100</v>
          </cell>
          <cell r="CU39">
            <v>100</v>
          </cell>
          <cell r="CV39">
            <v>2017</v>
          </cell>
          <cell r="CW39">
            <v>2017</v>
          </cell>
          <cell r="CX39" t="str">
            <v>olga.reifschneider@t-online.de</v>
          </cell>
          <cell r="CY39" t="b">
            <v>0</v>
          </cell>
          <cell r="CZ39" t="b">
            <v>0</v>
          </cell>
          <cell r="DA39" t="b">
            <v>0</v>
          </cell>
          <cell r="DB39" t="b">
            <v>0</v>
          </cell>
          <cell r="DC39" t="b">
            <v>1</v>
          </cell>
          <cell r="DD39" t="b">
            <v>0</v>
          </cell>
          <cell r="DE39" t="b">
            <v>0</v>
          </cell>
          <cell r="DF39" t="b">
            <v>0</v>
          </cell>
          <cell r="DG39" t="b">
            <v>0</v>
          </cell>
          <cell r="DH39" t="b">
            <v>1</v>
          </cell>
          <cell r="DI39" t="b">
            <v>0</v>
          </cell>
          <cell r="DJ39" t="b">
            <v>0</v>
          </cell>
          <cell r="DK39" t="b">
            <v>0</v>
          </cell>
          <cell r="DL39" t="b">
            <v>1</v>
          </cell>
          <cell r="DM39" t="b">
            <v>1</v>
          </cell>
          <cell r="DN39" t="b">
            <v>0</v>
          </cell>
          <cell r="DO39" t="b">
            <v>0</v>
          </cell>
          <cell r="DP39" t="b">
            <v>1</v>
          </cell>
          <cell r="DQ39" t="b">
            <v>0</v>
          </cell>
          <cell r="DR39" t="b">
            <v>0</v>
          </cell>
          <cell r="DS39" t="b">
            <v>1</v>
          </cell>
          <cell r="DT39" t="b">
            <v>0</v>
          </cell>
          <cell r="DU39" t="b">
            <v>1</v>
          </cell>
          <cell r="DV39" t="b">
            <v>1</v>
          </cell>
        </row>
        <row r="40">
          <cell r="A40" t="str">
            <v>BAG</v>
          </cell>
          <cell r="B40" t="str">
            <v>DEG</v>
          </cell>
          <cell r="C40">
            <v>2</v>
          </cell>
          <cell r="D40">
            <v>0</v>
          </cell>
          <cell r="E40" t="str">
            <v>EC-0001-797959</v>
          </cell>
          <cell r="F40">
            <v>42618</v>
          </cell>
          <cell r="G40">
            <v>42706</v>
          </cell>
          <cell r="H40">
            <v>42706</v>
          </cell>
          <cell r="K40" t="str">
            <v>Über Regulation Verhaltensauffälligkeiten</v>
          </cell>
          <cell r="R40">
            <v>1</v>
          </cell>
          <cell r="S40">
            <v>42486</v>
          </cell>
          <cell r="T40">
            <v>97</v>
          </cell>
          <cell r="U40" t="str">
            <v>Weimar R3-164045</v>
          </cell>
          <cell r="V40" t="str">
            <v>164045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1</v>
          </cell>
          <cell r="AB40">
            <v>4</v>
          </cell>
          <cell r="AC40">
            <v>1</v>
          </cell>
          <cell r="AD40">
            <v>1</v>
          </cell>
          <cell r="AE40">
            <v>11</v>
          </cell>
          <cell r="AG40" t="str">
            <v>{1,""}</v>
          </cell>
          <cell r="AH40">
            <v>1</v>
          </cell>
          <cell r="AI40">
            <v>1</v>
          </cell>
          <cell r="AJ40">
            <v>2</v>
          </cell>
          <cell r="AM40">
            <v>1</v>
          </cell>
          <cell r="AN40">
            <v>1</v>
          </cell>
          <cell r="AO40">
            <v>0</v>
          </cell>
          <cell r="AP40" t="str">
            <v>{2,5,""}</v>
          </cell>
          <cell r="AQ40" t="str">
            <v>mit dem Träger der Einrichtung</v>
          </cell>
          <cell r="AT40">
            <v>10</v>
          </cell>
          <cell r="AX40">
            <v>1</v>
          </cell>
          <cell r="AY40">
            <v>0</v>
          </cell>
          <cell r="BA40">
            <v>0</v>
          </cell>
          <cell r="BB40">
            <v>0</v>
          </cell>
          <cell r="BC40">
            <v>0</v>
          </cell>
          <cell r="BD40" t="str">
            <v>{2,6,9,""}</v>
          </cell>
          <cell r="BF40">
            <v>2</v>
          </cell>
          <cell r="BG40">
            <v>1</v>
          </cell>
          <cell r="BI40">
            <v>13</v>
          </cell>
          <cell r="BJ40">
            <v>3</v>
          </cell>
          <cell r="BK40" t="str">
            <v>Frühförderstellen</v>
          </cell>
          <cell r="BO40">
            <v>16</v>
          </cell>
          <cell r="BP40" t="str">
            <v>Kranichfeld</v>
          </cell>
          <cell r="BQ40" t="str">
            <v>29</v>
          </cell>
          <cell r="BR40" t="str">
            <v>Mohrentaler Straße</v>
          </cell>
          <cell r="BS40" t="str">
            <v>99448</v>
          </cell>
          <cell r="BT40" t="str">
            <v>Kita "Rabatz" Kranichfeld</v>
          </cell>
          <cell r="BU40" t="str">
            <v>Trägerwerk Soziale Dienste in Thüringen GmbH</v>
          </cell>
          <cell r="BV40" t="str">
            <v>www.traegerwerk-thueringen.de</v>
          </cell>
          <cell r="BW40">
            <v>2</v>
          </cell>
          <cell r="BX40">
            <v>2</v>
          </cell>
          <cell r="BZ40">
            <v>2</v>
          </cell>
          <cell r="CA40">
            <v>3</v>
          </cell>
          <cell r="CB40">
            <v>2</v>
          </cell>
          <cell r="CC40">
            <v>4</v>
          </cell>
          <cell r="CD40">
            <v>2</v>
          </cell>
          <cell r="CE40">
            <v>3</v>
          </cell>
          <cell r="CF40">
            <v>0</v>
          </cell>
          <cell r="CH40">
            <v>1</v>
          </cell>
          <cell r="CI40">
            <v>0</v>
          </cell>
          <cell r="CJ40">
            <v>0</v>
          </cell>
          <cell r="CK40">
            <v>1</v>
          </cell>
          <cell r="CN40">
            <v>0</v>
          </cell>
          <cell r="CO40">
            <v>0</v>
          </cell>
          <cell r="CP40" t="str">
            <v>EC.0001.15</v>
          </cell>
          <cell r="CQ40" t="str">
            <v>Elternchance – Familien früh für Bildung gewinnen</v>
          </cell>
          <cell r="CR40" t="str">
            <v>96c562a2-c04f-4862-8468-39eb6e3d726f</v>
          </cell>
          <cell r="CS40">
            <v>29</v>
          </cell>
          <cell r="CT40">
            <v>100</v>
          </cell>
          <cell r="CU40">
            <v>100</v>
          </cell>
          <cell r="CV40">
            <v>2016</v>
          </cell>
          <cell r="CW40">
            <v>2016</v>
          </cell>
          <cell r="CX40" t="str">
            <v>isahannastef@googlemail.com</v>
          </cell>
          <cell r="CY40" t="b">
            <v>0</v>
          </cell>
          <cell r="CZ40" t="b">
            <v>0</v>
          </cell>
          <cell r="DA40" t="b">
            <v>0</v>
          </cell>
          <cell r="DB40" t="b">
            <v>0</v>
          </cell>
          <cell r="DC40" t="b">
            <v>1</v>
          </cell>
          <cell r="DD40" t="b">
            <v>0</v>
          </cell>
          <cell r="DE40" t="b">
            <v>0</v>
          </cell>
          <cell r="DF40" t="b">
            <v>0</v>
          </cell>
          <cell r="DG40" t="b">
            <v>0</v>
          </cell>
          <cell r="DH40" t="b">
            <v>1</v>
          </cell>
          <cell r="DI40" t="b">
            <v>0</v>
          </cell>
          <cell r="DJ40" t="b">
            <v>0</v>
          </cell>
          <cell r="DK40" t="b">
            <v>0</v>
          </cell>
          <cell r="DL40" t="b">
            <v>0</v>
          </cell>
          <cell r="DM40" t="b">
            <v>0</v>
          </cell>
          <cell r="DN40" t="b">
            <v>0</v>
          </cell>
          <cell r="DO40" t="b">
            <v>0</v>
          </cell>
          <cell r="DP40" t="b">
            <v>0</v>
          </cell>
          <cell r="DQ40" t="b">
            <v>0</v>
          </cell>
          <cell r="DR40" t="b">
            <v>0</v>
          </cell>
          <cell r="DS40" t="b">
            <v>1</v>
          </cell>
          <cell r="DT40" t="b">
            <v>0</v>
          </cell>
          <cell r="DU40" t="b">
            <v>0</v>
          </cell>
          <cell r="DV40" t="b">
            <v>1</v>
          </cell>
        </row>
        <row r="41">
          <cell r="A41" t="str">
            <v>BAG</v>
          </cell>
          <cell r="B41" t="str">
            <v>DE4</v>
          </cell>
          <cell r="C41">
            <v>2</v>
          </cell>
          <cell r="D41">
            <v>0</v>
          </cell>
          <cell r="E41" t="str">
            <v>EC-0001-789778</v>
          </cell>
          <cell r="F41">
            <v>42618</v>
          </cell>
          <cell r="G41">
            <v>42699</v>
          </cell>
          <cell r="H41">
            <v>42699</v>
          </cell>
          <cell r="K41" t="str">
            <v>Montessori Diplom</v>
          </cell>
          <cell r="L41" t="str">
            <v>Entwicklungsbegleitung (Bremen)</v>
          </cell>
          <cell r="Q41" t="str">
            <v>Soziale Arbeit</v>
          </cell>
          <cell r="R41">
            <v>1</v>
          </cell>
          <cell r="S41">
            <v>42477</v>
          </cell>
          <cell r="T41">
            <v>100</v>
          </cell>
          <cell r="U41" t="str">
            <v>Potsdam II R3-165049</v>
          </cell>
          <cell r="V41" t="str">
            <v>165049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1</v>
          </cell>
          <cell r="AB41">
            <v>7</v>
          </cell>
          <cell r="AC41">
            <v>1</v>
          </cell>
          <cell r="AD41">
            <v>11</v>
          </cell>
          <cell r="AE41">
            <v>11</v>
          </cell>
          <cell r="AF41" t="str">
            <v>Erzieherin und Motopädin</v>
          </cell>
          <cell r="AG41" t="str">
            <v>{10,""}</v>
          </cell>
          <cell r="AH41">
            <v>3</v>
          </cell>
          <cell r="AI41">
            <v>1</v>
          </cell>
          <cell r="AJ41">
            <v>4</v>
          </cell>
          <cell r="AK41" t="str">
            <v>ambulante und mobile Frühförderung</v>
          </cell>
          <cell r="AM41">
            <v>0</v>
          </cell>
          <cell r="AN41">
            <v>1</v>
          </cell>
          <cell r="AO41">
            <v>0</v>
          </cell>
          <cell r="AP41" t="str">
            <v>{2,3,""}</v>
          </cell>
          <cell r="AX41">
            <v>2</v>
          </cell>
          <cell r="AY41">
            <v>0</v>
          </cell>
          <cell r="BA41">
            <v>0</v>
          </cell>
          <cell r="BB41">
            <v>0</v>
          </cell>
          <cell r="BC41">
            <v>0</v>
          </cell>
          <cell r="BD41" t="str">
            <v>{7,8,9,""}</v>
          </cell>
          <cell r="BF41">
            <v>9</v>
          </cell>
          <cell r="BG41">
            <v>1</v>
          </cell>
          <cell r="BI41">
            <v>11</v>
          </cell>
          <cell r="BJ41">
            <v>1</v>
          </cell>
          <cell r="BL41">
            <v>8</v>
          </cell>
          <cell r="BM41">
            <v>2</v>
          </cell>
          <cell r="BO41">
            <v>10</v>
          </cell>
          <cell r="BP41" t="str">
            <v>Bielefeld</v>
          </cell>
          <cell r="BQ41" t="str">
            <v>67</v>
          </cell>
          <cell r="BR41" t="str">
            <v>Hauptstraße</v>
          </cell>
          <cell r="BS41" t="str">
            <v>33647</v>
          </cell>
          <cell r="BT41" t="str">
            <v>Montessori Frühförderstelle</v>
          </cell>
          <cell r="BU41" t="str">
            <v>Montessori Eriehung e.V.</v>
          </cell>
          <cell r="BV41" t="str">
            <v>www.montessori-bielefeld.de</v>
          </cell>
          <cell r="BW41">
            <v>3</v>
          </cell>
          <cell r="BX41">
            <v>2</v>
          </cell>
          <cell r="BZ41">
            <v>4</v>
          </cell>
          <cell r="CA41">
            <v>6</v>
          </cell>
          <cell r="CB41">
            <v>6</v>
          </cell>
          <cell r="CC41">
            <v>6</v>
          </cell>
          <cell r="CD41">
            <v>4</v>
          </cell>
          <cell r="CE41">
            <v>6</v>
          </cell>
          <cell r="CF41">
            <v>0</v>
          </cell>
          <cell r="CH41">
            <v>1</v>
          </cell>
          <cell r="CI41">
            <v>0</v>
          </cell>
          <cell r="CJ41">
            <v>0</v>
          </cell>
          <cell r="CK41">
            <v>1</v>
          </cell>
          <cell r="CN41">
            <v>0</v>
          </cell>
          <cell r="CO41">
            <v>0</v>
          </cell>
          <cell r="CP41" t="str">
            <v>EC.0001.15</v>
          </cell>
          <cell r="CQ41" t="str">
            <v>Elternchance – Familien früh für Bildung gewinnen</v>
          </cell>
          <cell r="CR41" t="str">
            <v>b680bedf-d940-44b2-9a38-6af6303b0351</v>
          </cell>
          <cell r="CS41">
            <v>31</v>
          </cell>
          <cell r="CT41">
            <v>100</v>
          </cell>
          <cell r="CU41">
            <v>100</v>
          </cell>
          <cell r="CV41">
            <v>2016</v>
          </cell>
          <cell r="CW41">
            <v>2016</v>
          </cell>
          <cell r="CX41" t="str">
            <v>desireereinold@googlemail.com</v>
          </cell>
          <cell r="CY41" t="b">
            <v>0</v>
          </cell>
          <cell r="CZ41" t="b">
            <v>0</v>
          </cell>
          <cell r="DA41" t="b">
            <v>0</v>
          </cell>
          <cell r="DB41" t="b">
            <v>0</v>
          </cell>
          <cell r="DC41" t="b">
            <v>1</v>
          </cell>
          <cell r="DD41" t="b">
            <v>0</v>
          </cell>
          <cell r="DE41" t="b">
            <v>0</v>
          </cell>
          <cell r="DF41" t="b">
            <v>0</v>
          </cell>
          <cell r="DG41" t="b">
            <v>0</v>
          </cell>
          <cell r="DH41" t="b">
            <v>1</v>
          </cell>
          <cell r="DI41" t="b">
            <v>0</v>
          </cell>
          <cell r="DJ41" t="b">
            <v>0</v>
          </cell>
          <cell r="DK41" t="b">
            <v>0</v>
          </cell>
          <cell r="DL41" t="b">
            <v>0</v>
          </cell>
          <cell r="DM41" t="b">
            <v>0</v>
          </cell>
          <cell r="DN41" t="b">
            <v>0</v>
          </cell>
          <cell r="DO41" t="b">
            <v>0</v>
          </cell>
          <cell r="DP41" t="b">
            <v>0</v>
          </cell>
          <cell r="DQ41" t="b">
            <v>0</v>
          </cell>
          <cell r="DR41" t="b">
            <v>0</v>
          </cell>
          <cell r="DS41" t="b">
            <v>1</v>
          </cell>
          <cell r="DT41" t="b">
            <v>0</v>
          </cell>
          <cell r="DU41" t="b">
            <v>0</v>
          </cell>
          <cell r="DV41" t="b">
            <v>1</v>
          </cell>
        </row>
        <row r="42">
          <cell r="A42" t="str">
            <v>BAG</v>
          </cell>
          <cell r="B42" t="str">
            <v>DE4</v>
          </cell>
          <cell r="C42">
            <v>2</v>
          </cell>
          <cell r="D42">
            <v>0</v>
          </cell>
          <cell r="E42" t="str">
            <v>EC-0001-678412</v>
          </cell>
          <cell r="F42">
            <v>42527</v>
          </cell>
          <cell r="G42">
            <v>42713</v>
          </cell>
          <cell r="H42">
            <v>42713</v>
          </cell>
          <cell r="R42">
            <v>1</v>
          </cell>
          <cell r="S42">
            <v>42422</v>
          </cell>
          <cell r="T42">
            <v>89</v>
          </cell>
          <cell r="U42" t="str">
            <v>Brandenburg I R3-165008</v>
          </cell>
          <cell r="V42" t="str">
            <v>165008</v>
          </cell>
          <cell r="W42">
            <v>1</v>
          </cell>
          <cell r="X42">
            <v>0</v>
          </cell>
          <cell r="Y42">
            <v>0</v>
          </cell>
          <cell r="Z42">
            <v>0</v>
          </cell>
          <cell r="AA42">
            <v>1</v>
          </cell>
          <cell r="AB42">
            <v>8</v>
          </cell>
          <cell r="AC42">
            <v>2</v>
          </cell>
          <cell r="AD42">
            <v>13</v>
          </cell>
          <cell r="AE42">
            <v>7</v>
          </cell>
          <cell r="AG42" t="str">
            <v>{1,6,7,8,9,""}</v>
          </cell>
          <cell r="AH42">
            <v>3</v>
          </cell>
          <cell r="AI42">
            <v>4</v>
          </cell>
          <cell r="AJ42">
            <v>3</v>
          </cell>
          <cell r="AL42" t="str">
            <v>Schulsozialpädagogin</v>
          </cell>
          <cell r="AM42">
            <v>1</v>
          </cell>
          <cell r="AN42">
            <v>1</v>
          </cell>
          <cell r="AO42">
            <v>0</v>
          </cell>
          <cell r="AP42" t="str">
            <v>{1,2,3,""}</v>
          </cell>
          <cell r="AX42">
            <v>1</v>
          </cell>
          <cell r="AY42">
            <v>0</v>
          </cell>
          <cell r="BA42">
            <v>0</v>
          </cell>
          <cell r="BB42">
            <v>0</v>
          </cell>
          <cell r="BC42">
            <v>0</v>
          </cell>
          <cell r="BD42" t="str">
            <v>{6,8,9,""}</v>
          </cell>
          <cell r="BF42">
            <v>1</v>
          </cell>
          <cell r="BG42">
            <v>4</v>
          </cell>
          <cell r="BI42">
            <v>2</v>
          </cell>
          <cell r="BJ42">
            <v>2</v>
          </cell>
          <cell r="BL42">
            <v>8</v>
          </cell>
          <cell r="BM42">
            <v>1</v>
          </cell>
          <cell r="BO42">
            <v>14</v>
          </cell>
          <cell r="BP42" t="str">
            <v>Bernburg</v>
          </cell>
          <cell r="BQ42" t="str">
            <v>40</v>
          </cell>
          <cell r="BR42" t="str">
            <v>Karlstr.</v>
          </cell>
          <cell r="BS42" t="str">
            <v>6406</v>
          </cell>
          <cell r="BT42" t="str">
            <v>Grundschule Franz- Mehring</v>
          </cell>
          <cell r="BU42" t="str">
            <v>Stiftung Evangelische Jugendhilfe</v>
          </cell>
          <cell r="BV42" t="str">
            <v>www.stejh.de</v>
          </cell>
          <cell r="BW42">
            <v>3</v>
          </cell>
          <cell r="BX42">
            <v>3</v>
          </cell>
          <cell r="BZ42">
            <v>3</v>
          </cell>
          <cell r="CA42">
            <v>6</v>
          </cell>
          <cell r="CB42">
            <v>3</v>
          </cell>
          <cell r="CC42">
            <v>6</v>
          </cell>
          <cell r="CD42">
            <v>3</v>
          </cell>
          <cell r="CE42">
            <v>6</v>
          </cell>
          <cell r="CF42">
            <v>0</v>
          </cell>
          <cell r="CH42">
            <v>1</v>
          </cell>
          <cell r="CI42">
            <v>0</v>
          </cell>
          <cell r="CJ42">
            <v>0</v>
          </cell>
          <cell r="CK42">
            <v>1</v>
          </cell>
          <cell r="CN42">
            <v>0</v>
          </cell>
          <cell r="CO42">
            <v>0</v>
          </cell>
          <cell r="CP42" t="str">
            <v>EC.0001.15</v>
          </cell>
          <cell r="CQ42" t="str">
            <v>Elternchance – Familien früh für Bildung gewinnen</v>
          </cell>
          <cell r="CR42" t="str">
            <v>8453ee12-d80e-4453-8019-847a940b3596</v>
          </cell>
          <cell r="CS42">
            <v>45</v>
          </cell>
          <cell r="CT42">
            <v>100</v>
          </cell>
          <cell r="CU42">
            <v>100</v>
          </cell>
          <cell r="CV42">
            <v>2016</v>
          </cell>
          <cell r="CW42">
            <v>2016</v>
          </cell>
          <cell r="CX42" t="str">
            <v>sandy.reiske-ihlo@stejh.de</v>
          </cell>
          <cell r="CY42" t="b">
            <v>0</v>
          </cell>
          <cell r="CZ42" t="b">
            <v>0</v>
          </cell>
          <cell r="DA42" t="b">
            <v>0</v>
          </cell>
          <cell r="DB42" t="b">
            <v>0</v>
          </cell>
          <cell r="DC42" t="b">
            <v>1</v>
          </cell>
          <cell r="DD42" t="b">
            <v>0</v>
          </cell>
          <cell r="DE42" t="b">
            <v>0</v>
          </cell>
          <cell r="DF42" t="b">
            <v>0</v>
          </cell>
          <cell r="DG42" t="b">
            <v>0</v>
          </cell>
          <cell r="DH42" t="b">
            <v>0</v>
          </cell>
          <cell r="DI42" t="b">
            <v>1</v>
          </cell>
          <cell r="DJ42" t="b">
            <v>0</v>
          </cell>
          <cell r="DK42" t="b">
            <v>0</v>
          </cell>
          <cell r="DL42" t="b">
            <v>0</v>
          </cell>
          <cell r="DM42" t="b">
            <v>0</v>
          </cell>
          <cell r="DN42" t="b">
            <v>1</v>
          </cell>
          <cell r="DO42" t="b">
            <v>0</v>
          </cell>
          <cell r="DP42" t="b">
            <v>0</v>
          </cell>
          <cell r="DQ42" t="b">
            <v>0</v>
          </cell>
          <cell r="DR42" t="b">
            <v>0</v>
          </cell>
          <cell r="DS42" t="b">
            <v>1</v>
          </cell>
          <cell r="DT42" t="b">
            <v>0</v>
          </cell>
          <cell r="DU42" t="b">
            <v>1</v>
          </cell>
          <cell r="DV42" t="b">
            <v>1</v>
          </cell>
        </row>
        <row r="43">
          <cell r="A43" t="str">
            <v>BAG</v>
          </cell>
          <cell r="B43" t="str">
            <v>DEA</v>
          </cell>
          <cell r="C43">
            <v>1</v>
          </cell>
          <cell r="D43">
            <v>0</v>
          </cell>
          <cell r="E43" t="str">
            <v>EC-0001-706770</v>
          </cell>
          <cell r="F43">
            <v>42744</v>
          </cell>
          <cell r="G43">
            <v>42888</v>
          </cell>
          <cell r="H43">
            <v>42888</v>
          </cell>
          <cell r="Q43" t="str">
            <v>Fachkraft Integration/Inklusion mit Zertifizierung</v>
          </cell>
          <cell r="R43">
            <v>1</v>
          </cell>
          <cell r="S43">
            <v>42579</v>
          </cell>
          <cell r="T43">
            <v>14</v>
          </cell>
          <cell r="U43" t="str">
            <v xml:space="preserve">Bielefeld 170701 </v>
          </cell>
          <cell r="V43" t="str">
            <v>170701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1</v>
          </cell>
          <cell r="AB43">
            <v>4</v>
          </cell>
          <cell r="AC43">
            <v>1</v>
          </cell>
          <cell r="AD43">
            <v>1</v>
          </cell>
          <cell r="AE43">
            <v>11</v>
          </cell>
          <cell r="AG43" t="str">
            <v>{2,""}</v>
          </cell>
          <cell r="AH43">
            <v>4</v>
          </cell>
          <cell r="AI43">
            <v>1</v>
          </cell>
          <cell r="AJ43">
            <v>2</v>
          </cell>
          <cell r="AM43">
            <v>0</v>
          </cell>
          <cell r="AN43">
            <v>1</v>
          </cell>
          <cell r="AO43">
            <v>0</v>
          </cell>
          <cell r="AP43" t="str">
            <v>{2,3,""}</v>
          </cell>
          <cell r="AX43">
            <v>1</v>
          </cell>
          <cell r="AY43">
            <v>0</v>
          </cell>
          <cell r="BA43">
            <v>0</v>
          </cell>
          <cell r="BB43">
            <v>0</v>
          </cell>
          <cell r="BC43">
            <v>0</v>
          </cell>
          <cell r="BD43" t="str">
            <v>{8,9,11,""}</v>
          </cell>
          <cell r="BF43">
            <v>3</v>
          </cell>
          <cell r="BG43">
            <v>4</v>
          </cell>
          <cell r="BI43">
            <v>6</v>
          </cell>
          <cell r="BJ43">
            <v>1</v>
          </cell>
          <cell r="BL43">
            <v>8</v>
          </cell>
          <cell r="BM43">
            <v>2</v>
          </cell>
          <cell r="BO43">
            <v>10</v>
          </cell>
          <cell r="BP43" t="str">
            <v>Halle</v>
          </cell>
          <cell r="BQ43" t="str">
            <v>15</v>
          </cell>
          <cell r="BR43" t="str">
            <v>Hesselner Straße</v>
          </cell>
          <cell r="BS43" t="str">
            <v>33790</v>
          </cell>
          <cell r="BT43" t="str">
            <v>AWO Kita FZ Halle-Hesseln</v>
          </cell>
          <cell r="BU43" t="str">
            <v>AWO OWL e.V.</v>
          </cell>
          <cell r="BV43" t="str">
            <v>www.awo-owl.de</v>
          </cell>
          <cell r="BW43">
            <v>3</v>
          </cell>
          <cell r="BX43">
            <v>2</v>
          </cell>
          <cell r="BZ43">
            <v>6</v>
          </cell>
          <cell r="CA43">
            <v>3</v>
          </cell>
          <cell r="CB43">
            <v>3</v>
          </cell>
          <cell r="CC43">
            <v>2</v>
          </cell>
          <cell r="CD43">
            <v>4</v>
          </cell>
          <cell r="CE43">
            <v>4</v>
          </cell>
          <cell r="CF43">
            <v>0</v>
          </cell>
          <cell r="CH43">
            <v>1</v>
          </cell>
          <cell r="CI43">
            <v>0</v>
          </cell>
          <cell r="CJ43">
            <v>0</v>
          </cell>
          <cell r="CK43">
            <v>1</v>
          </cell>
          <cell r="CN43">
            <v>0</v>
          </cell>
          <cell r="CO43">
            <v>0</v>
          </cell>
          <cell r="CP43" t="str">
            <v>EC.0001.15</v>
          </cell>
          <cell r="CQ43" t="str">
            <v>Elternchance – Familien früh für Bildung gewinnen</v>
          </cell>
          <cell r="CR43" t="str">
            <v>b108caf1-b043-4178-a13a-71c3fb49801b</v>
          </cell>
          <cell r="CS43">
            <v>27</v>
          </cell>
          <cell r="CT43">
            <v>100</v>
          </cell>
          <cell r="CU43">
            <v>100</v>
          </cell>
          <cell r="CV43">
            <v>2017</v>
          </cell>
          <cell r="CW43">
            <v>2017</v>
          </cell>
          <cell r="CY43" t="b">
            <v>0</v>
          </cell>
          <cell r="CZ43" t="b">
            <v>0</v>
          </cell>
          <cell r="DA43" t="b">
            <v>0</v>
          </cell>
          <cell r="DB43" t="b">
            <v>0</v>
          </cell>
          <cell r="DC43" t="b">
            <v>1</v>
          </cell>
          <cell r="DD43" t="b">
            <v>0</v>
          </cell>
          <cell r="DE43" t="b">
            <v>0</v>
          </cell>
          <cell r="DF43" t="b">
            <v>0</v>
          </cell>
          <cell r="DG43" t="b">
            <v>0</v>
          </cell>
          <cell r="DH43" t="b">
            <v>1</v>
          </cell>
          <cell r="DI43" t="b">
            <v>0</v>
          </cell>
          <cell r="DJ43" t="b">
            <v>0</v>
          </cell>
          <cell r="DK43" t="b">
            <v>0</v>
          </cell>
          <cell r="DL43" t="b">
            <v>0</v>
          </cell>
          <cell r="DM43" t="b">
            <v>0</v>
          </cell>
          <cell r="DN43" t="b">
            <v>0</v>
          </cell>
          <cell r="DO43" t="b">
            <v>0</v>
          </cell>
          <cell r="DP43" t="b">
            <v>0</v>
          </cell>
          <cell r="DQ43" t="b">
            <v>0</v>
          </cell>
          <cell r="DR43" t="b">
            <v>0</v>
          </cell>
          <cell r="DS43" t="b">
            <v>1</v>
          </cell>
          <cell r="DT43" t="b">
            <v>0</v>
          </cell>
          <cell r="DU43" t="b">
            <v>0</v>
          </cell>
          <cell r="DV43" t="b">
            <v>1</v>
          </cell>
        </row>
        <row r="44">
          <cell r="A44" t="str">
            <v>BAG</v>
          </cell>
          <cell r="B44" t="str">
            <v>DE9</v>
          </cell>
          <cell r="C44">
            <v>4</v>
          </cell>
          <cell r="D44">
            <v>0</v>
          </cell>
          <cell r="E44" t="str">
            <v>EC-0001-668184</v>
          </cell>
          <cell r="F44">
            <v>42653</v>
          </cell>
          <cell r="G44">
            <v>42811</v>
          </cell>
          <cell r="H44">
            <v>42811</v>
          </cell>
          <cell r="R44">
            <v>1</v>
          </cell>
          <cell r="S44">
            <v>42618</v>
          </cell>
          <cell r="T44">
            <v>5</v>
          </cell>
          <cell r="U44" t="str">
            <v xml:space="preserve">Cuxhaven 165053 </v>
          </cell>
          <cell r="V44" t="str">
            <v>165053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1</v>
          </cell>
          <cell r="AB44">
            <v>8</v>
          </cell>
          <cell r="AC44">
            <v>1</v>
          </cell>
          <cell r="AD44">
            <v>1</v>
          </cell>
          <cell r="AE44">
            <v>11</v>
          </cell>
          <cell r="AG44" t="str">
            <v>{1,""}</v>
          </cell>
          <cell r="AH44">
            <v>1</v>
          </cell>
          <cell r="AI44">
            <v>1</v>
          </cell>
          <cell r="AJ44">
            <v>1</v>
          </cell>
          <cell r="AM44">
            <v>1</v>
          </cell>
          <cell r="AN44">
            <v>0</v>
          </cell>
          <cell r="AO44">
            <v>0</v>
          </cell>
          <cell r="AP44" t="str">
            <v>{2,3,""}</v>
          </cell>
          <cell r="AX44">
            <v>1</v>
          </cell>
          <cell r="AY44">
            <v>0</v>
          </cell>
          <cell r="BA44">
            <v>0</v>
          </cell>
          <cell r="BB44">
            <v>0</v>
          </cell>
          <cell r="BC44">
            <v>0</v>
          </cell>
          <cell r="BD44" t="str">
            <v>{6,9,12,""}</v>
          </cell>
          <cell r="BO44">
            <v>9</v>
          </cell>
          <cell r="BP44" t="str">
            <v>Tostedt</v>
          </cell>
          <cell r="BQ44" t="str">
            <v>16c</v>
          </cell>
          <cell r="BR44" t="str">
            <v>Poststraße</v>
          </cell>
          <cell r="BS44" t="str">
            <v>21255</v>
          </cell>
          <cell r="BT44" t="str">
            <v>Kita Kinderland</v>
          </cell>
          <cell r="BU44" t="str">
            <v>Samtgemeinde Tostedt</v>
          </cell>
          <cell r="BV44" t="str">
            <v>www.tostedt.de</v>
          </cell>
          <cell r="BW44">
            <v>3</v>
          </cell>
          <cell r="BX44">
            <v>2</v>
          </cell>
          <cell r="BZ44">
            <v>3</v>
          </cell>
          <cell r="CA44">
            <v>3</v>
          </cell>
          <cell r="CB44">
            <v>4</v>
          </cell>
          <cell r="CC44">
            <v>1</v>
          </cell>
          <cell r="CD44">
            <v>1</v>
          </cell>
          <cell r="CE44">
            <v>1</v>
          </cell>
          <cell r="CF44">
            <v>0</v>
          </cell>
          <cell r="CH44">
            <v>1</v>
          </cell>
          <cell r="CI44">
            <v>0</v>
          </cell>
          <cell r="CJ44">
            <v>0</v>
          </cell>
          <cell r="CK44">
            <v>1</v>
          </cell>
          <cell r="CN44">
            <v>0</v>
          </cell>
          <cell r="CO44">
            <v>0</v>
          </cell>
          <cell r="CP44" t="str">
            <v>EC.0001.15</v>
          </cell>
          <cell r="CQ44" t="str">
            <v>Elternchance – Familien früh für Bildung gewinnen</v>
          </cell>
          <cell r="CR44" t="str">
            <v>0d9f1c2b-728d-4a4e-bb8b-f157031bf106</v>
          </cell>
          <cell r="CS44">
            <v>55</v>
          </cell>
          <cell r="CT44">
            <v>100</v>
          </cell>
          <cell r="CU44">
            <v>100</v>
          </cell>
          <cell r="CV44">
            <v>2016</v>
          </cell>
          <cell r="CW44">
            <v>2017</v>
          </cell>
          <cell r="CX44" t="str">
            <v>cornelia.riebesehl@gmail.com</v>
          </cell>
          <cell r="CY44" t="b">
            <v>0</v>
          </cell>
          <cell r="CZ44" t="b">
            <v>0</v>
          </cell>
          <cell r="DA44" t="b">
            <v>0</v>
          </cell>
          <cell r="DB44" t="b">
            <v>0</v>
          </cell>
          <cell r="DC44" t="b">
            <v>1</v>
          </cell>
          <cell r="DD44" t="b">
            <v>0</v>
          </cell>
          <cell r="DE44" t="b">
            <v>1</v>
          </cell>
          <cell r="DF44" t="b">
            <v>0</v>
          </cell>
          <cell r="DG44" t="b">
            <v>0</v>
          </cell>
          <cell r="DH44" t="b">
            <v>1</v>
          </cell>
          <cell r="DI44" t="b">
            <v>0</v>
          </cell>
          <cell r="DJ44" t="b">
            <v>0</v>
          </cell>
          <cell r="DK44" t="b">
            <v>0</v>
          </cell>
          <cell r="DL44" t="b">
            <v>0</v>
          </cell>
          <cell r="DM44" t="b">
            <v>0</v>
          </cell>
          <cell r="DN44" t="b">
            <v>0</v>
          </cell>
          <cell r="DO44" t="b">
            <v>0</v>
          </cell>
          <cell r="DP44" t="b">
            <v>0</v>
          </cell>
          <cell r="DQ44" t="b">
            <v>0</v>
          </cell>
          <cell r="DR44" t="b">
            <v>0</v>
          </cell>
          <cell r="DS44" t="b">
            <v>1</v>
          </cell>
          <cell r="DT44" t="b">
            <v>0</v>
          </cell>
          <cell r="DU44" t="b">
            <v>0</v>
          </cell>
          <cell r="DV44" t="b">
            <v>1</v>
          </cell>
        </row>
        <row r="45">
          <cell r="A45" t="str">
            <v>BAG</v>
          </cell>
          <cell r="B45" t="str">
            <v>DE1</v>
          </cell>
          <cell r="C45">
            <v>1</v>
          </cell>
          <cell r="D45">
            <v>0</v>
          </cell>
          <cell r="E45" t="str">
            <v>EC-0001-786010</v>
          </cell>
          <cell r="F45">
            <v>42480</v>
          </cell>
          <cell r="G45">
            <v>42722</v>
          </cell>
          <cell r="H45">
            <v>42986</v>
          </cell>
          <cell r="K45" t="str">
            <v>Waldpädagogik</v>
          </cell>
          <cell r="L45" t="str">
            <v>Grundqualifikation Erwachsenenbildung</v>
          </cell>
          <cell r="R45">
            <v>1</v>
          </cell>
          <cell r="S45">
            <v>42393</v>
          </cell>
          <cell r="T45">
            <v>81</v>
          </cell>
          <cell r="U45" t="str">
            <v>B. Herrenalb I R1-165006</v>
          </cell>
          <cell r="V45" t="str">
            <v>165006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1</v>
          </cell>
          <cell r="AB45">
            <v>4</v>
          </cell>
          <cell r="AC45">
            <v>1</v>
          </cell>
          <cell r="AD45">
            <v>1</v>
          </cell>
          <cell r="AE45">
            <v>11</v>
          </cell>
          <cell r="AG45" t="str">
            <v>{8,10,""}</v>
          </cell>
          <cell r="AH45">
            <v>1</v>
          </cell>
          <cell r="AI45">
            <v>4</v>
          </cell>
          <cell r="AJ45">
            <v>5</v>
          </cell>
          <cell r="AK45" t="str">
            <v>Kinderbüro</v>
          </cell>
          <cell r="AL45" t="str">
            <v>Leitung von Elterncafes, Dozentin für die Qualifikation der Tagespflegepersonen</v>
          </cell>
          <cell r="AM45">
            <v>1</v>
          </cell>
          <cell r="AN45">
            <v>1</v>
          </cell>
          <cell r="AO45">
            <v>0</v>
          </cell>
          <cell r="AP45" t="str">
            <v>{2,3,""}</v>
          </cell>
          <cell r="AX45">
            <v>0</v>
          </cell>
          <cell r="AY45">
            <v>0</v>
          </cell>
          <cell r="BA45">
            <v>0</v>
          </cell>
          <cell r="BB45">
            <v>1</v>
          </cell>
          <cell r="BC45">
            <v>0</v>
          </cell>
          <cell r="BD45" t="str">
            <v>{3,4,6,""}</v>
          </cell>
          <cell r="BF45">
            <v>2</v>
          </cell>
          <cell r="BG45">
            <v>2</v>
          </cell>
          <cell r="BI45">
            <v>1</v>
          </cell>
          <cell r="BJ45">
            <v>1</v>
          </cell>
          <cell r="BO45">
            <v>1</v>
          </cell>
          <cell r="BP45" t="str">
            <v>Karlsruhe</v>
          </cell>
          <cell r="BQ45" t="str">
            <v>42</v>
          </cell>
          <cell r="BR45" t="str">
            <v>Südendstr.</v>
          </cell>
          <cell r="BS45" t="str">
            <v>76135</v>
          </cell>
          <cell r="BT45" t="str">
            <v>Kinderbüro / Elterncafé</v>
          </cell>
          <cell r="BU45" t="str">
            <v>Stadt Karlsruhe</v>
          </cell>
          <cell r="BV45" t="str">
            <v>www.karlsruhe.de</v>
          </cell>
          <cell r="BW45">
            <v>3</v>
          </cell>
          <cell r="BX45">
            <v>1</v>
          </cell>
          <cell r="BZ45">
            <v>2</v>
          </cell>
          <cell r="CA45">
            <v>3</v>
          </cell>
          <cell r="CB45">
            <v>3</v>
          </cell>
          <cell r="CC45">
            <v>3</v>
          </cell>
          <cell r="CD45">
            <v>3</v>
          </cell>
          <cell r="CE45">
            <v>3</v>
          </cell>
          <cell r="CF45">
            <v>1</v>
          </cell>
          <cell r="CG45" t="str">
            <v>170722</v>
          </cell>
          <cell r="CH45">
            <v>1</v>
          </cell>
          <cell r="CI45">
            <v>0</v>
          </cell>
          <cell r="CJ45">
            <v>0</v>
          </cell>
          <cell r="CK45">
            <v>1</v>
          </cell>
          <cell r="CN45">
            <v>0</v>
          </cell>
          <cell r="CO45">
            <v>0</v>
          </cell>
          <cell r="CP45" t="str">
            <v>EC.0001.15</v>
          </cell>
          <cell r="CQ45" t="str">
            <v>Elternchance – Familien früh für Bildung gewinnen</v>
          </cell>
          <cell r="CR45" t="str">
            <v>2ff1936b-1c27-4341-b3af-499a8b1271c1</v>
          </cell>
          <cell r="CS45">
            <v>41</v>
          </cell>
          <cell r="CT45">
            <v>100</v>
          </cell>
          <cell r="CU45">
            <v>100</v>
          </cell>
          <cell r="CV45">
            <v>2016</v>
          </cell>
          <cell r="CW45">
            <v>2017</v>
          </cell>
          <cell r="CX45" t="str">
            <v>andrea_geisert@gmx.de</v>
          </cell>
          <cell r="CY45" t="b">
            <v>0</v>
          </cell>
          <cell r="CZ45" t="b">
            <v>0</v>
          </cell>
          <cell r="DA45" t="b">
            <v>0</v>
          </cell>
          <cell r="DB45" t="b">
            <v>0</v>
          </cell>
          <cell r="DC45" t="b">
            <v>1</v>
          </cell>
          <cell r="DD45" t="b">
            <v>0</v>
          </cell>
          <cell r="DE45" t="b">
            <v>0</v>
          </cell>
          <cell r="DF45" t="b">
            <v>0</v>
          </cell>
          <cell r="DG45" t="b">
            <v>0</v>
          </cell>
          <cell r="DH45" t="b">
            <v>1</v>
          </cell>
          <cell r="DI45" t="b">
            <v>0</v>
          </cell>
          <cell r="DJ45" t="b">
            <v>0</v>
          </cell>
          <cell r="DK45" t="b">
            <v>0</v>
          </cell>
          <cell r="DL45" t="b">
            <v>0</v>
          </cell>
          <cell r="DM45" t="b">
            <v>0</v>
          </cell>
          <cell r="DN45" t="b">
            <v>0</v>
          </cell>
          <cell r="DO45" t="b">
            <v>0</v>
          </cell>
          <cell r="DP45" t="b">
            <v>0</v>
          </cell>
          <cell r="DQ45" t="b">
            <v>0</v>
          </cell>
          <cell r="DR45" t="b">
            <v>0</v>
          </cell>
          <cell r="DS45" t="b">
            <v>1</v>
          </cell>
          <cell r="DT45" t="b">
            <v>0</v>
          </cell>
          <cell r="DU45" t="b">
            <v>0</v>
          </cell>
          <cell r="DV45" t="b">
            <v>1</v>
          </cell>
        </row>
        <row r="46">
          <cell r="A46" t="str">
            <v>BAG</v>
          </cell>
          <cell r="B46" t="str">
            <v>DEE</v>
          </cell>
          <cell r="C46">
            <v>2</v>
          </cell>
          <cell r="D46">
            <v>0</v>
          </cell>
          <cell r="E46" t="str">
            <v>EC-0001-827572</v>
          </cell>
          <cell r="F46">
            <v>42446</v>
          </cell>
          <cell r="G46">
            <v>42615</v>
          </cell>
          <cell r="H46">
            <v>42465</v>
          </cell>
          <cell r="K46" t="str">
            <v>Zusatzqualifikation Schwangerschaftskonfliktberatung</v>
          </cell>
          <cell r="R46">
            <v>1</v>
          </cell>
          <cell r="S46">
            <v>42437</v>
          </cell>
          <cell r="T46">
            <v>90</v>
          </cell>
          <cell r="U46" t="str">
            <v>Merseburg R3-165024</v>
          </cell>
          <cell r="V46" t="str">
            <v>165024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1</v>
          </cell>
          <cell r="AB46">
            <v>4</v>
          </cell>
          <cell r="AC46">
            <v>2</v>
          </cell>
          <cell r="AD46">
            <v>13</v>
          </cell>
          <cell r="AE46">
            <v>7</v>
          </cell>
          <cell r="AG46" t="str">
            <v>{3,7,""}</v>
          </cell>
          <cell r="AH46">
            <v>3</v>
          </cell>
          <cell r="AI46">
            <v>1</v>
          </cell>
          <cell r="AJ46">
            <v>5</v>
          </cell>
          <cell r="AM46">
            <v>0</v>
          </cell>
          <cell r="AN46">
            <v>0</v>
          </cell>
          <cell r="AO46">
            <v>0</v>
          </cell>
          <cell r="AP46" t="str">
            <v>{3,""}</v>
          </cell>
          <cell r="AX46">
            <v>2</v>
          </cell>
          <cell r="AY46">
            <v>0</v>
          </cell>
          <cell r="BA46">
            <v>0</v>
          </cell>
          <cell r="BB46">
            <v>0</v>
          </cell>
          <cell r="BC46">
            <v>0</v>
          </cell>
          <cell r="BD46" t="str">
            <v>{3,4,10,""}</v>
          </cell>
          <cell r="BE46" t="str">
            <v>Vermittlung von finanziellen Zuwendungen</v>
          </cell>
          <cell r="BF46">
            <v>2</v>
          </cell>
          <cell r="BG46">
            <v>1</v>
          </cell>
          <cell r="BO46">
            <v>14</v>
          </cell>
          <cell r="BP46" t="str">
            <v>Staßfurt</v>
          </cell>
          <cell r="BQ46" t="str">
            <v>35</v>
          </cell>
          <cell r="BR46" t="str">
            <v>Bodestr.</v>
          </cell>
          <cell r="BS46" t="str">
            <v>39418</v>
          </cell>
          <cell r="BT46" t="str">
            <v>Familienhilfenzentrum</v>
          </cell>
          <cell r="BU46" t="str">
            <v>DRK Kreisverband Staßfurt-Aschersleben e.V.</v>
          </cell>
          <cell r="BV46" t="str">
            <v>www.drk-stassfurt-aschersleben.de</v>
          </cell>
          <cell r="BW46">
            <v>3</v>
          </cell>
          <cell r="BX46">
            <v>1</v>
          </cell>
          <cell r="BZ46">
            <v>4</v>
          </cell>
          <cell r="CA46">
            <v>4</v>
          </cell>
          <cell r="CB46">
            <v>4</v>
          </cell>
          <cell r="CC46">
            <v>4</v>
          </cell>
          <cell r="CD46">
            <v>6</v>
          </cell>
          <cell r="CE46">
            <v>4</v>
          </cell>
          <cell r="CF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4</v>
          </cell>
          <cell r="CN46">
            <v>0</v>
          </cell>
          <cell r="CO46">
            <v>1</v>
          </cell>
          <cell r="CP46" t="str">
            <v>EC.0001.15</v>
          </cell>
          <cell r="CQ46" t="str">
            <v>Elternchance – Familien früh für Bildung gewinnen</v>
          </cell>
          <cell r="CR46" t="str">
            <v>4bd9688f-7b2b-43c5-a0dc-2e873e4f34fa</v>
          </cell>
          <cell r="CS46">
            <v>54</v>
          </cell>
          <cell r="CT46">
            <v>100</v>
          </cell>
          <cell r="CU46">
            <v>100</v>
          </cell>
          <cell r="CV46">
            <v>2016</v>
          </cell>
          <cell r="CW46">
            <v>2016</v>
          </cell>
          <cell r="CX46" t="str">
            <v>christel48@t-online.de</v>
          </cell>
          <cell r="CY46" t="b">
            <v>0</v>
          </cell>
          <cell r="CZ46" t="b">
            <v>0</v>
          </cell>
          <cell r="DA46" t="b">
            <v>0</v>
          </cell>
          <cell r="DB46" t="b">
            <v>0</v>
          </cell>
          <cell r="DC46" t="b">
            <v>1</v>
          </cell>
          <cell r="DD46" t="b">
            <v>0</v>
          </cell>
          <cell r="DE46" t="b">
            <v>0</v>
          </cell>
          <cell r="DF46" t="b">
            <v>0</v>
          </cell>
          <cell r="DG46" t="b">
            <v>0</v>
          </cell>
          <cell r="DH46" t="b">
            <v>0</v>
          </cell>
          <cell r="DI46" t="b">
            <v>1</v>
          </cell>
          <cell r="DJ46" t="b">
            <v>0</v>
          </cell>
          <cell r="DK46" t="b">
            <v>0</v>
          </cell>
          <cell r="DL46" t="b">
            <v>0</v>
          </cell>
          <cell r="DM46" t="b">
            <v>0</v>
          </cell>
          <cell r="DN46" t="b">
            <v>0</v>
          </cell>
          <cell r="DO46" t="b">
            <v>0</v>
          </cell>
          <cell r="DP46" t="b">
            <v>0</v>
          </cell>
          <cell r="DQ46" t="b">
            <v>0</v>
          </cell>
          <cell r="DR46" t="b">
            <v>0</v>
          </cell>
          <cell r="DS46" t="b">
            <v>0</v>
          </cell>
          <cell r="DT46" t="b">
            <v>0</v>
          </cell>
          <cell r="DU46" t="b">
            <v>0</v>
          </cell>
          <cell r="DV46" t="b">
            <v>0</v>
          </cell>
        </row>
        <row r="47">
          <cell r="A47" t="str">
            <v>BAG</v>
          </cell>
          <cell r="B47" t="str">
            <v>DE8</v>
          </cell>
          <cell r="C47">
            <v>2</v>
          </cell>
          <cell r="D47">
            <v>0</v>
          </cell>
          <cell r="E47" t="str">
            <v>EC-0001-992532</v>
          </cell>
          <cell r="F47">
            <v>42912</v>
          </cell>
          <cell r="G47">
            <v>43049</v>
          </cell>
          <cell r="H47">
            <v>43182</v>
          </cell>
          <cell r="R47">
            <v>1</v>
          </cell>
          <cell r="S47">
            <v>42621</v>
          </cell>
          <cell r="T47">
            <v>45</v>
          </cell>
          <cell r="U47" t="str">
            <v xml:space="preserve">Greifswald 171423 </v>
          </cell>
          <cell r="V47" t="str">
            <v>171423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1</v>
          </cell>
          <cell r="AB47">
            <v>4</v>
          </cell>
          <cell r="AC47">
            <v>2</v>
          </cell>
          <cell r="AD47">
            <v>1</v>
          </cell>
          <cell r="AE47">
            <v>11</v>
          </cell>
          <cell r="AG47" t="str">
            <v>{1,""}</v>
          </cell>
          <cell r="AH47">
            <v>1</v>
          </cell>
          <cell r="AI47">
            <v>2</v>
          </cell>
          <cell r="AJ47">
            <v>4</v>
          </cell>
          <cell r="AM47">
            <v>1</v>
          </cell>
          <cell r="AN47">
            <v>1</v>
          </cell>
          <cell r="AO47">
            <v>0</v>
          </cell>
          <cell r="AP47" t="str">
            <v>{2,3,""}</v>
          </cell>
          <cell r="AX47">
            <v>1</v>
          </cell>
          <cell r="AY47">
            <v>0</v>
          </cell>
          <cell r="BA47">
            <v>0</v>
          </cell>
          <cell r="BB47">
            <v>0</v>
          </cell>
          <cell r="BC47">
            <v>0</v>
          </cell>
          <cell r="BD47" t="str">
            <v>{4,6,9,""}</v>
          </cell>
          <cell r="BF47">
            <v>5</v>
          </cell>
          <cell r="BG47">
            <v>1</v>
          </cell>
          <cell r="BI47">
            <v>4</v>
          </cell>
          <cell r="BJ47">
            <v>4</v>
          </cell>
          <cell r="BL47">
            <v>11</v>
          </cell>
          <cell r="BM47">
            <v>1</v>
          </cell>
          <cell r="BO47">
            <v>8</v>
          </cell>
          <cell r="BP47" t="str">
            <v>Neubrandenburg</v>
          </cell>
          <cell r="BQ47" t="str">
            <v>12</v>
          </cell>
          <cell r="BR47" t="str">
            <v>Einsteinstraße</v>
          </cell>
          <cell r="BS47" t="str">
            <v>17036</v>
          </cell>
          <cell r="BT47" t="str">
            <v>Integrative Kindertagesstätte "Einstein" Lebenshilfe Neubrandenburg</v>
          </cell>
          <cell r="BU47" t="str">
            <v>Lebenshilfe Neubrandenburg e.V.</v>
          </cell>
          <cell r="BV47" t="str">
            <v>www.lebenshilfe-neubrandenburg.de</v>
          </cell>
          <cell r="BW47">
            <v>1</v>
          </cell>
          <cell r="BX47">
            <v>2</v>
          </cell>
          <cell r="BZ47">
            <v>4</v>
          </cell>
          <cell r="CA47">
            <v>6</v>
          </cell>
          <cell r="CB47">
            <v>4</v>
          </cell>
          <cell r="CC47">
            <v>6</v>
          </cell>
          <cell r="CD47">
            <v>3</v>
          </cell>
          <cell r="CE47">
            <v>4</v>
          </cell>
          <cell r="CF47">
            <v>0</v>
          </cell>
          <cell r="CH47">
            <v>1</v>
          </cell>
          <cell r="CI47">
            <v>0</v>
          </cell>
          <cell r="CJ47">
            <v>0</v>
          </cell>
          <cell r="CK47">
            <v>1</v>
          </cell>
          <cell r="CN47">
            <v>0</v>
          </cell>
          <cell r="CO47">
            <v>0</v>
          </cell>
          <cell r="CP47" t="str">
            <v>EC.0001.15</v>
          </cell>
          <cell r="CQ47" t="str">
            <v>Elternchance – Familien früh für Bildung gewinnen</v>
          </cell>
          <cell r="CR47" t="str">
            <v>17cc1f95-773e-4471-ba75-8bc1b00efd22</v>
          </cell>
          <cell r="CS47">
            <v>44</v>
          </cell>
          <cell r="CT47">
            <v>100</v>
          </cell>
          <cell r="CU47">
            <v>100</v>
          </cell>
          <cell r="CV47">
            <v>2017</v>
          </cell>
          <cell r="CW47">
            <v>2018</v>
          </cell>
          <cell r="CX47" t="str">
            <v>michaela.riemer@lebenshilfe-neubrandenburg.de</v>
          </cell>
          <cell r="CY47" t="b">
            <v>0</v>
          </cell>
          <cell r="CZ47" t="b">
            <v>0</v>
          </cell>
          <cell r="DA47" t="b">
            <v>0</v>
          </cell>
          <cell r="DB47" t="b">
            <v>0</v>
          </cell>
          <cell r="DC47" t="b">
            <v>1</v>
          </cell>
          <cell r="DD47" t="b">
            <v>0</v>
          </cell>
          <cell r="DE47" t="b">
            <v>0</v>
          </cell>
          <cell r="DF47" t="b">
            <v>0</v>
          </cell>
          <cell r="DG47" t="b">
            <v>0</v>
          </cell>
          <cell r="DH47" t="b">
            <v>0</v>
          </cell>
          <cell r="DI47" t="b">
            <v>1</v>
          </cell>
          <cell r="DJ47" t="b">
            <v>0</v>
          </cell>
          <cell r="DK47" t="b">
            <v>0</v>
          </cell>
          <cell r="DL47" t="b">
            <v>0</v>
          </cell>
          <cell r="DM47" t="b">
            <v>0</v>
          </cell>
          <cell r="DN47" t="b">
            <v>0</v>
          </cell>
          <cell r="DO47" t="b">
            <v>0</v>
          </cell>
          <cell r="DP47" t="b">
            <v>0</v>
          </cell>
          <cell r="DQ47" t="b">
            <v>0</v>
          </cell>
          <cell r="DR47" t="b">
            <v>0</v>
          </cell>
          <cell r="DS47" t="b">
            <v>1</v>
          </cell>
          <cell r="DT47" t="b">
            <v>0</v>
          </cell>
          <cell r="DU47" t="b">
            <v>0</v>
          </cell>
          <cell r="DV47" t="b">
            <v>1</v>
          </cell>
        </row>
        <row r="48">
          <cell r="A48" t="str">
            <v>BAG</v>
          </cell>
          <cell r="B48" t="str">
            <v>DEA</v>
          </cell>
          <cell r="C48">
            <v>1</v>
          </cell>
          <cell r="D48">
            <v>0</v>
          </cell>
          <cell r="E48" t="str">
            <v>EC-0001-786431</v>
          </cell>
          <cell r="F48">
            <v>42760</v>
          </cell>
          <cell r="G48">
            <v>42876</v>
          </cell>
          <cell r="H48">
            <v>42876</v>
          </cell>
          <cell r="R48">
            <v>1</v>
          </cell>
          <cell r="S48">
            <v>42580</v>
          </cell>
          <cell r="T48">
            <v>20</v>
          </cell>
          <cell r="U48" t="str">
            <v xml:space="preserve">Bochum 171405 </v>
          </cell>
          <cell r="V48" t="str">
            <v>171405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1</v>
          </cell>
          <cell r="AB48">
            <v>4</v>
          </cell>
          <cell r="AC48">
            <v>1</v>
          </cell>
          <cell r="AD48">
            <v>1</v>
          </cell>
          <cell r="AE48">
            <v>11</v>
          </cell>
          <cell r="AG48" t="str">
            <v>{2,""}</v>
          </cell>
          <cell r="AH48">
            <v>1</v>
          </cell>
          <cell r="AI48">
            <v>1</v>
          </cell>
          <cell r="AJ48">
            <v>3</v>
          </cell>
          <cell r="AM48">
            <v>0</v>
          </cell>
          <cell r="AN48">
            <v>0</v>
          </cell>
          <cell r="AO48">
            <v>0</v>
          </cell>
          <cell r="AP48" t="str">
            <v>{2,3,""}</v>
          </cell>
          <cell r="AT48">
            <v>10</v>
          </cell>
          <cell r="AX48">
            <v>1</v>
          </cell>
          <cell r="AY48">
            <v>0</v>
          </cell>
          <cell r="BA48">
            <v>0</v>
          </cell>
          <cell r="BB48">
            <v>0</v>
          </cell>
          <cell r="BC48">
            <v>0</v>
          </cell>
          <cell r="BD48" t="str">
            <v>{4,6,""}</v>
          </cell>
          <cell r="BF48">
            <v>2</v>
          </cell>
          <cell r="BG48">
            <v>4</v>
          </cell>
          <cell r="BI48">
            <v>6</v>
          </cell>
          <cell r="BJ48">
            <v>3</v>
          </cell>
          <cell r="BL48">
            <v>8</v>
          </cell>
          <cell r="BM48">
            <v>4</v>
          </cell>
          <cell r="BP48" t="str">
            <v>Witten</v>
          </cell>
          <cell r="BQ48" t="str">
            <v>354</v>
          </cell>
          <cell r="BR48" t="str">
            <v>Hörder Strasse</v>
          </cell>
          <cell r="BS48" t="str">
            <v>58454</v>
          </cell>
          <cell r="BT48" t="str">
            <v>AWO Familienzentrum Stockum</v>
          </cell>
          <cell r="BU48" t="str">
            <v>AWO UB-EN</v>
          </cell>
          <cell r="BV48" t="str">
            <v>www.awo-en.de</v>
          </cell>
          <cell r="BW48">
            <v>3</v>
          </cell>
          <cell r="BX48">
            <v>2</v>
          </cell>
          <cell r="BZ48">
            <v>3</v>
          </cell>
          <cell r="CA48">
            <v>2</v>
          </cell>
          <cell r="CB48">
            <v>3</v>
          </cell>
          <cell r="CC48">
            <v>2</v>
          </cell>
          <cell r="CD48">
            <v>3</v>
          </cell>
          <cell r="CE48">
            <v>4</v>
          </cell>
          <cell r="CF48">
            <v>0</v>
          </cell>
          <cell r="CH48">
            <v>1</v>
          </cell>
          <cell r="CI48">
            <v>0</v>
          </cell>
          <cell r="CJ48">
            <v>0</v>
          </cell>
          <cell r="CK48">
            <v>1</v>
          </cell>
          <cell r="CN48">
            <v>0</v>
          </cell>
          <cell r="CO48">
            <v>0</v>
          </cell>
          <cell r="CP48" t="str">
            <v>EC.0001.15</v>
          </cell>
          <cell r="CQ48" t="str">
            <v>Elternchance – Familien früh für Bildung gewinnen</v>
          </cell>
          <cell r="CR48" t="str">
            <v>0f591f48-8fef-4b48-a310-c14adeecaad4</v>
          </cell>
          <cell r="CS48">
            <v>28</v>
          </cell>
          <cell r="CT48">
            <v>100</v>
          </cell>
          <cell r="CU48">
            <v>100</v>
          </cell>
          <cell r="CV48">
            <v>2017</v>
          </cell>
          <cell r="CW48">
            <v>2017</v>
          </cell>
          <cell r="CX48" t="str">
            <v>annalisa1988@outlook.de</v>
          </cell>
          <cell r="CY48" t="b">
            <v>0</v>
          </cell>
          <cell r="CZ48" t="b">
            <v>0</v>
          </cell>
          <cell r="DA48" t="b">
            <v>0</v>
          </cell>
          <cell r="DB48" t="b">
            <v>0</v>
          </cell>
          <cell r="DC48" t="b">
            <v>1</v>
          </cell>
          <cell r="DD48" t="b">
            <v>0</v>
          </cell>
          <cell r="DE48" t="b">
            <v>0</v>
          </cell>
          <cell r="DF48" t="b">
            <v>0</v>
          </cell>
          <cell r="DG48" t="b">
            <v>0</v>
          </cell>
          <cell r="DH48" t="b">
            <v>1</v>
          </cell>
          <cell r="DI48" t="b">
            <v>0</v>
          </cell>
          <cell r="DJ48" t="b">
            <v>0</v>
          </cell>
          <cell r="DK48" t="b">
            <v>0</v>
          </cell>
          <cell r="DL48" t="b">
            <v>0</v>
          </cell>
          <cell r="DM48" t="b">
            <v>0</v>
          </cell>
          <cell r="DN48" t="b">
            <v>0</v>
          </cell>
          <cell r="DO48" t="b">
            <v>0</v>
          </cell>
          <cell r="DP48" t="b">
            <v>0</v>
          </cell>
          <cell r="DQ48" t="b">
            <v>0</v>
          </cell>
          <cell r="DR48" t="b">
            <v>0</v>
          </cell>
          <cell r="DS48" t="b">
            <v>1</v>
          </cell>
          <cell r="DT48" t="b">
            <v>0</v>
          </cell>
          <cell r="DU48" t="b">
            <v>0</v>
          </cell>
          <cell r="DV48" t="b">
            <v>1</v>
          </cell>
        </row>
        <row r="49">
          <cell r="A49" t="str">
            <v>BAG</v>
          </cell>
          <cell r="B49" t="str">
            <v>DEG</v>
          </cell>
          <cell r="C49">
            <v>2</v>
          </cell>
          <cell r="D49">
            <v>0</v>
          </cell>
          <cell r="E49" t="str">
            <v>EC-0001-950510</v>
          </cell>
          <cell r="F49">
            <v>42618</v>
          </cell>
          <cell r="G49">
            <v>42706</v>
          </cell>
          <cell r="H49">
            <v>42706</v>
          </cell>
          <cell r="R49">
            <v>1</v>
          </cell>
          <cell r="S49">
            <v>42493</v>
          </cell>
          <cell r="T49">
            <v>97</v>
          </cell>
          <cell r="U49" t="str">
            <v>Weimar R3-164045</v>
          </cell>
          <cell r="V49" t="str">
            <v>164045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1</v>
          </cell>
          <cell r="AB49">
            <v>4</v>
          </cell>
          <cell r="AC49">
            <v>1</v>
          </cell>
          <cell r="AD49">
            <v>1</v>
          </cell>
          <cell r="AE49">
            <v>11</v>
          </cell>
          <cell r="AG49" t="str">
            <v>{1,""}</v>
          </cell>
          <cell r="AH49">
            <v>4</v>
          </cell>
          <cell r="AI49">
            <v>1</v>
          </cell>
          <cell r="AJ49">
            <v>2</v>
          </cell>
          <cell r="AM49">
            <v>0</v>
          </cell>
          <cell r="AN49">
            <v>1</v>
          </cell>
          <cell r="AO49">
            <v>0</v>
          </cell>
          <cell r="AP49" t="str">
            <v>{3,""}</v>
          </cell>
          <cell r="AT49">
            <v>10</v>
          </cell>
          <cell r="AX49">
            <v>1</v>
          </cell>
          <cell r="AY49">
            <v>0</v>
          </cell>
          <cell r="BA49">
            <v>0</v>
          </cell>
          <cell r="BB49">
            <v>0</v>
          </cell>
          <cell r="BC49">
            <v>0</v>
          </cell>
          <cell r="BD49" t="str">
            <v>{2,4,9,""}</v>
          </cell>
          <cell r="BF49">
            <v>6</v>
          </cell>
          <cell r="BG49">
            <v>4</v>
          </cell>
          <cell r="BI49">
            <v>8</v>
          </cell>
          <cell r="BJ49">
            <v>1</v>
          </cell>
          <cell r="BL49">
            <v>11</v>
          </cell>
          <cell r="BM49">
            <v>1</v>
          </cell>
          <cell r="BO49">
            <v>16</v>
          </cell>
          <cell r="BP49" t="str">
            <v>Leinefelde - Worbis</v>
          </cell>
          <cell r="BQ49" t="str">
            <v>3</v>
          </cell>
          <cell r="BR49" t="str">
            <v>Leibnizplatz</v>
          </cell>
          <cell r="BS49" t="str">
            <v>37327</v>
          </cell>
          <cell r="BT49" t="str">
            <v>DRK Kindertageseinrichtung "Sonnenschein"</v>
          </cell>
          <cell r="BU49" t="str">
            <v>DRK Kreisverband Eichsfeld e.V.</v>
          </cell>
          <cell r="BV49" t="str">
            <v>www.drk-eichsfeld.de</v>
          </cell>
          <cell r="BW49">
            <v>3</v>
          </cell>
          <cell r="BX49">
            <v>2</v>
          </cell>
          <cell r="BZ49">
            <v>6</v>
          </cell>
          <cell r="CA49">
            <v>4</v>
          </cell>
          <cell r="CB49">
            <v>4</v>
          </cell>
          <cell r="CC49">
            <v>3</v>
          </cell>
          <cell r="CD49">
            <v>6</v>
          </cell>
          <cell r="CE49">
            <v>6</v>
          </cell>
          <cell r="CF49">
            <v>0</v>
          </cell>
          <cell r="CH49">
            <v>1</v>
          </cell>
          <cell r="CI49">
            <v>0</v>
          </cell>
          <cell r="CJ49">
            <v>0</v>
          </cell>
          <cell r="CK49">
            <v>1</v>
          </cell>
          <cell r="CN49">
            <v>0</v>
          </cell>
          <cell r="CO49">
            <v>0</v>
          </cell>
          <cell r="CP49" t="str">
            <v>EC.0001.15</v>
          </cell>
          <cell r="CQ49" t="str">
            <v>Elternchance – Familien früh für Bildung gewinnen</v>
          </cell>
          <cell r="CR49" t="str">
            <v>c6aa323a-2ea3-42b2-a671-a6033a1fe734</v>
          </cell>
          <cell r="CS49">
            <v>27</v>
          </cell>
          <cell r="CT49">
            <v>100</v>
          </cell>
          <cell r="CU49">
            <v>100</v>
          </cell>
          <cell r="CV49">
            <v>2016</v>
          </cell>
          <cell r="CW49">
            <v>2016</v>
          </cell>
          <cell r="CX49" t="str">
            <v>s.rittmeyer89@gmx.de</v>
          </cell>
          <cell r="CY49" t="b">
            <v>0</v>
          </cell>
          <cell r="CZ49" t="b">
            <v>0</v>
          </cell>
          <cell r="DA49" t="b">
            <v>0</v>
          </cell>
          <cell r="DB49" t="b">
            <v>0</v>
          </cell>
          <cell r="DC49" t="b">
            <v>1</v>
          </cell>
          <cell r="DD49" t="b">
            <v>0</v>
          </cell>
          <cell r="DE49" t="b">
            <v>0</v>
          </cell>
          <cell r="DF49" t="b">
            <v>0</v>
          </cell>
          <cell r="DG49" t="b">
            <v>0</v>
          </cell>
          <cell r="DH49" t="b">
            <v>1</v>
          </cell>
          <cell r="DI49" t="b">
            <v>0</v>
          </cell>
          <cell r="DJ49" t="b">
            <v>0</v>
          </cell>
          <cell r="DK49" t="b">
            <v>0</v>
          </cell>
          <cell r="DL49" t="b">
            <v>0</v>
          </cell>
          <cell r="DM49" t="b">
            <v>0</v>
          </cell>
          <cell r="DN49" t="b">
            <v>0</v>
          </cell>
          <cell r="DO49" t="b">
            <v>0</v>
          </cell>
          <cell r="DP49" t="b">
            <v>0</v>
          </cell>
          <cell r="DQ49" t="b">
            <v>0</v>
          </cell>
          <cell r="DR49" t="b">
            <v>0</v>
          </cell>
          <cell r="DS49" t="b">
            <v>1</v>
          </cell>
          <cell r="DT49" t="b">
            <v>0</v>
          </cell>
          <cell r="DU49" t="b">
            <v>0</v>
          </cell>
          <cell r="DV49" t="b">
            <v>1</v>
          </cell>
        </row>
        <row r="50">
          <cell r="A50" t="str">
            <v>BAG</v>
          </cell>
          <cell r="B50" t="str">
            <v>DE8</v>
          </cell>
          <cell r="C50">
            <v>2</v>
          </cell>
          <cell r="D50">
            <v>0</v>
          </cell>
          <cell r="E50" t="str">
            <v>EC-0001-585905</v>
          </cell>
          <cell r="F50">
            <v>42821</v>
          </cell>
          <cell r="G50">
            <v>42916</v>
          </cell>
          <cell r="H50">
            <v>42916</v>
          </cell>
          <cell r="K50" t="str">
            <v>Beratung zu Ernährung von Säuglingen 09/2016</v>
          </cell>
          <cell r="Q50" t="str">
            <v>Masterstudiengang Rehabilitationspädagogik Humboldt-Universität zu Berlin</v>
          </cell>
          <cell r="R50">
            <v>1</v>
          </cell>
          <cell r="S50">
            <v>42635</v>
          </cell>
          <cell r="T50">
            <v>24</v>
          </cell>
          <cell r="U50" t="str">
            <v>Warnemünde 172109</v>
          </cell>
          <cell r="V50" t="str">
            <v>172109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1</v>
          </cell>
          <cell r="AB50">
            <v>7</v>
          </cell>
          <cell r="AC50">
            <v>2</v>
          </cell>
          <cell r="AD50">
            <v>13</v>
          </cell>
          <cell r="AE50">
            <v>7</v>
          </cell>
          <cell r="AG50" t="str">
            <v>{10,""}</v>
          </cell>
          <cell r="AH50">
            <v>3</v>
          </cell>
          <cell r="AI50">
            <v>1</v>
          </cell>
          <cell r="AJ50">
            <v>1</v>
          </cell>
          <cell r="AK50" t="str">
            <v>Gesundheitsamt, KJGD, Neugeborenen Hausbesuche, Elternberatung</v>
          </cell>
          <cell r="AM50">
            <v>0</v>
          </cell>
          <cell r="AN50">
            <v>1</v>
          </cell>
          <cell r="AO50">
            <v>0</v>
          </cell>
          <cell r="AP50" t="str">
            <v>{2,3,4,""}</v>
          </cell>
          <cell r="AT50">
            <v>10</v>
          </cell>
          <cell r="AX50">
            <v>2</v>
          </cell>
          <cell r="AY50">
            <v>0</v>
          </cell>
          <cell r="BA50">
            <v>0</v>
          </cell>
          <cell r="BB50">
            <v>0</v>
          </cell>
          <cell r="BC50">
            <v>0</v>
          </cell>
          <cell r="BD50" t="str">
            <v>{7,9,""}</v>
          </cell>
          <cell r="BF50">
            <v>1</v>
          </cell>
          <cell r="BG50">
            <v>2</v>
          </cell>
          <cell r="BI50">
            <v>8</v>
          </cell>
          <cell r="BJ50">
            <v>4</v>
          </cell>
          <cell r="BL50">
            <v>5</v>
          </cell>
          <cell r="BM50">
            <v>1</v>
          </cell>
          <cell r="BO50">
            <v>3</v>
          </cell>
          <cell r="BP50" t="str">
            <v>Falkensee</v>
          </cell>
          <cell r="BQ50" t="str">
            <v>9</v>
          </cell>
          <cell r="BR50" t="str">
            <v>Dallgower Str.</v>
          </cell>
          <cell r="BS50" t="str">
            <v>14612</v>
          </cell>
          <cell r="BT50" t="str">
            <v>Gesundheitsamt - Kinder-und Jugendgesundheitsdienst</v>
          </cell>
          <cell r="BU50" t="str">
            <v>Landkreis Havelland</v>
          </cell>
          <cell r="BV50" t="str">
            <v>www.havelland.de</v>
          </cell>
          <cell r="BW50">
            <v>3</v>
          </cell>
          <cell r="BX50">
            <v>1</v>
          </cell>
          <cell r="BZ50">
            <v>4</v>
          </cell>
          <cell r="CA50">
            <v>4</v>
          </cell>
          <cell r="CB50">
            <v>3</v>
          </cell>
          <cell r="CC50">
            <v>4</v>
          </cell>
          <cell r="CD50">
            <v>3</v>
          </cell>
          <cell r="CE50">
            <v>4</v>
          </cell>
          <cell r="CF50">
            <v>0</v>
          </cell>
          <cell r="CH50">
            <v>1</v>
          </cell>
          <cell r="CI50">
            <v>0</v>
          </cell>
          <cell r="CJ50">
            <v>0</v>
          </cell>
          <cell r="CK50">
            <v>1</v>
          </cell>
          <cell r="CN50">
            <v>0</v>
          </cell>
          <cell r="CO50">
            <v>0</v>
          </cell>
          <cell r="CP50" t="str">
            <v>EC.0001.15</v>
          </cell>
          <cell r="CQ50" t="str">
            <v>Elternchance – Familien früh für Bildung gewinnen</v>
          </cell>
          <cell r="CR50" t="str">
            <v>79cf1eea-e415-448f-acc8-435117e60a79</v>
          </cell>
          <cell r="CS50">
            <v>26</v>
          </cell>
          <cell r="CT50">
            <v>100</v>
          </cell>
          <cell r="CU50">
            <v>100</v>
          </cell>
          <cell r="CV50">
            <v>2017</v>
          </cell>
          <cell r="CW50">
            <v>2017</v>
          </cell>
          <cell r="CX50" t="str">
            <v>inga.rosche@live.de</v>
          </cell>
          <cell r="CY50" t="b">
            <v>0</v>
          </cell>
          <cell r="CZ50" t="b">
            <v>0</v>
          </cell>
          <cell r="DA50" t="b">
            <v>0</v>
          </cell>
          <cell r="DB50" t="b">
            <v>0</v>
          </cell>
          <cell r="DC50" t="b">
            <v>1</v>
          </cell>
          <cell r="DD50" t="b">
            <v>0</v>
          </cell>
          <cell r="DE50" t="b">
            <v>0</v>
          </cell>
          <cell r="DF50" t="b">
            <v>0</v>
          </cell>
          <cell r="DG50" t="b">
            <v>0</v>
          </cell>
          <cell r="DH50" t="b">
            <v>0</v>
          </cell>
          <cell r="DI50" t="b">
            <v>1</v>
          </cell>
          <cell r="DJ50" t="b">
            <v>0</v>
          </cell>
          <cell r="DK50" t="b">
            <v>0</v>
          </cell>
          <cell r="DL50" t="b">
            <v>0</v>
          </cell>
          <cell r="DM50" t="b">
            <v>0</v>
          </cell>
          <cell r="DN50" t="b">
            <v>0</v>
          </cell>
          <cell r="DO50" t="b">
            <v>0</v>
          </cell>
          <cell r="DP50" t="b">
            <v>0</v>
          </cell>
          <cell r="DQ50" t="b">
            <v>0</v>
          </cell>
          <cell r="DR50" t="b">
            <v>0</v>
          </cell>
          <cell r="DS50" t="b">
            <v>1</v>
          </cell>
          <cell r="DT50" t="b">
            <v>0</v>
          </cell>
          <cell r="DU50" t="b">
            <v>0</v>
          </cell>
          <cell r="DV50" t="b">
            <v>1</v>
          </cell>
        </row>
        <row r="51">
          <cell r="A51" t="str">
            <v>BAG</v>
          </cell>
          <cell r="B51" t="str">
            <v>DE9</v>
          </cell>
          <cell r="C51">
            <v>1</v>
          </cell>
          <cell r="D51">
            <v>0</v>
          </cell>
          <cell r="E51" t="str">
            <v>EC-0001-521299</v>
          </cell>
          <cell r="F51">
            <v>42552</v>
          </cell>
          <cell r="G51">
            <v>42682</v>
          </cell>
          <cell r="H51">
            <v>42682</v>
          </cell>
          <cell r="K51" t="str">
            <v>Weiterbildung zur LRS-Therapeutin</v>
          </cell>
          <cell r="L51" t="str">
            <v>Weiterbildung zur Delfi-Kursleitung</v>
          </cell>
          <cell r="R51">
            <v>1</v>
          </cell>
          <cell r="S51">
            <v>42460</v>
          </cell>
          <cell r="T51">
            <v>95</v>
          </cell>
          <cell r="U51" t="str">
            <v>Hannover II R1-163037</v>
          </cell>
          <cell r="V51" t="str">
            <v>163037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1</v>
          </cell>
          <cell r="AB51">
            <v>7</v>
          </cell>
          <cell r="AC51">
            <v>2</v>
          </cell>
          <cell r="AD51">
            <v>1</v>
          </cell>
          <cell r="AE51">
            <v>11</v>
          </cell>
          <cell r="AG51" t="str">
            <v>{1,10,""}</v>
          </cell>
          <cell r="AH51">
            <v>3</v>
          </cell>
          <cell r="AI51">
            <v>1</v>
          </cell>
          <cell r="AJ51">
            <v>2</v>
          </cell>
          <cell r="AK51" t="str">
            <v>Praxis für Logopädie und Lerntherapie</v>
          </cell>
          <cell r="AM51">
            <v>0</v>
          </cell>
          <cell r="AN51">
            <v>1</v>
          </cell>
          <cell r="AO51">
            <v>0</v>
          </cell>
          <cell r="AP51" t="str">
            <v>{3,""}</v>
          </cell>
          <cell r="AT51">
            <v>10</v>
          </cell>
          <cell r="AX51">
            <v>2</v>
          </cell>
          <cell r="AY51">
            <v>0</v>
          </cell>
          <cell r="BA51">
            <v>0</v>
          </cell>
          <cell r="BB51">
            <v>1</v>
          </cell>
          <cell r="BC51">
            <v>0</v>
          </cell>
          <cell r="BD51" t="str">
            <v>{6,9,13,""}</v>
          </cell>
          <cell r="BE51" t="str">
            <v>Arbeit in der Kindertagesstätte</v>
          </cell>
          <cell r="BF51">
            <v>1</v>
          </cell>
          <cell r="BG51">
            <v>1</v>
          </cell>
          <cell r="BI51">
            <v>11</v>
          </cell>
          <cell r="BJ51">
            <v>1</v>
          </cell>
          <cell r="BL51">
            <v>6</v>
          </cell>
          <cell r="BM51">
            <v>1</v>
          </cell>
          <cell r="BP51" t="str">
            <v>Burgdorf</v>
          </cell>
          <cell r="BQ51" t="str">
            <v>1</v>
          </cell>
          <cell r="BR51" t="str">
            <v>Brahmstr.</v>
          </cell>
          <cell r="BS51" t="str">
            <v>31303</v>
          </cell>
          <cell r="BT51" t="str">
            <v>Kindergarten Südstern</v>
          </cell>
          <cell r="BU51" t="str">
            <v>Stadt Burgdorf</v>
          </cell>
          <cell r="BV51" t="str">
            <v>keine vorhanden</v>
          </cell>
          <cell r="BW51">
            <v>3</v>
          </cell>
          <cell r="BX51">
            <v>2</v>
          </cell>
          <cell r="BZ51">
            <v>3</v>
          </cell>
          <cell r="CA51">
            <v>6</v>
          </cell>
          <cell r="CB51">
            <v>6</v>
          </cell>
          <cell r="CC51">
            <v>4</v>
          </cell>
          <cell r="CD51">
            <v>3</v>
          </cell>
          <cell r="CF51">
            <v>0</v>
          </cell>
          <cell r="CH51">
            <v>1</v>
          </cell>
          <cell r="CI51">
            <v>0</v>
          </cell>
          <cell r="CJ51">
            <v>0</v>
          </cell>
          <cell r="CK51">
            <v>1</v>
          </cell>
          <cell r="CN51">
            <v>0</v>
          </cell>
          <cell r="CO51">
            <v>0</v>
          </cell>
          <cell r="CP51" t="str">
            <v>EC.0001.15</v>
          </cell>
          <cell r="CQ51" t="str">
            <v>Elternchance – Familien früh für Bildung gewinnen</v>
          </cell>
          <cell r="CR51" t="str">
            <v>c0957bd9-3be0-4b28-bbaf-10807f08c159</v>
          </cell>
          <cell r="CS51">
            <v>31</v>
          </cell>
          <cell r="CT51">
            <v>100</v>
          </cell>
          <cell r="CU51">
            <v>100</v>
          </cell>
          <cell r="CV51">
            <v>2016</v>
          </cell>
          <cell r="CW51">
            <v>2016</v>
          </cell>
          <cell r="CX51" t="str">
            <v>carmen-rose84@gmx.de</v>
          </cell>
          <cell r="CY51" t="b">
            <v>0</v>
          </cell>
          <cell r="CZ51" t="b">
            <v>0</v>
          </cell>
          <cell r="DA51" t="b">
            <v>0</v>
          </cell>
          <cell r="DB51" t="b">
            <v>0</v>
          </cell>
          <cell r="DC51" t="b">
            <v>1</v>
          </cell>
          <cell r="DD51" t="b">
            <v>0</v>
          </cell>
          <cell r="DE51" t="b">
            <v>0</v>
          </cell>
          <cell r="DF51" t="b">
            <v>0</v>
          </cell>
          <cell r="DG51" t="b">
            <v>0</v>
          </cell>
          <cell r="DH51" t="b">
            <v>0</v>
          </cell>
          <cell r="DI51" t="b">
            <v>1</v>
          </cell>
          <cell r="DJ51" t="b">
            <v>0</v>
          </cell>
          <cell r="DK51" t="b">
            <v>0</v>
          </cell>
          <cell r="DL51" t="b">
            <v>0</v>
          </cell>
          <cell r="DM51" t="b">
            <v>0</v>
          </cell>
          <cell r="DN51" t="b">
            <v>0</v>
          </cell>
          <cell r="DO51" t="b">
            <v>0</v>
          </cell>
          <cell r="DP51" t="b">
            <v>0</v>
          </cell>
          <cell r="DQ51" t="b">
            <v>0</v>
          </cell>
          <cell r="DR51" t="b">
            <v>0</v>
          </cell>
          <cell r="DS51" t="b">
            <v>1</v>
          </cell>
          <cell r="DT51" t="b">
            <v>0</v>
          </cell>
          <cell r="DU51" t="b">
            <v>0</v>
          </cell>
          <cell r="DV51" t="b">
            <v>1</v>
          </cell>
        </row>
        <row r="52">
          <cell r="A52" t="str">
            <v>BAG</v>
          </cell>
          <cell r="B52" t="str">
            <v>DED</v>
          </cell>
          <cell r="C52">
            <v>2</v>
          </cell>
          <cell r="D52">
            <v>0</v>
          </cell>
          <cell r="E52" t="str">
            <v>EC-0001-585055</v>
          </cell>
          <cell r="F52">
            <v>42667</v>
          </cell>
          <cell r="G52">
            <v>42853</v>
          </cell>
          <cell r="H52">
            <v>42853</v>
          </cell>
          <cell r="K52" t="str">
            <v>PEKiP-Gruppenleiterin</v>
          </cell>
          <cell r="R52">
            <v>1</v>
          </cell>
          <cell r="S52">
            <v>42453</v>
          </cell>
          <cell r="T52">
            <v>9</v>
          </cell>
          <cell r="U52" t="str">
            <v>Dresden R3-163050</v>
          </cell>
          <cell r="V52" t="str">
            <v>163050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1</v>
          </cell>
          <cell r="AB52">
            <v>7</v>
          </cell>
          <cell r="AC52">
            <v>2</v>
          </cell>
          <cell r="AD52">
            <v>13</v>
          </cell>
          <cell r="AE52">
            <v>7</v>
          </cell>
          <cell r="AG52" t="str">
            <v>{3,9,""}</v>
          </cell>
          <cell r="AH52">
            <v>3</v>
          </cell>
          <cell r="AI52">
            <v>1</v>
          </cell>
          <cell r="AJ52">
            <v>1</v>
          </cell>
          <cell r="AM52">
            <v>1</v>
          </cell>
          <cell r="AN52">
            <v>1</v>
          </cell>
          <cell r="AO52">
            <v>0</v>
          </cell>
          <cell r="AP52" t="str">
            <v>{1,2,3,""}</v>
          </cell>
          <cell r="AX52">
            <v>2</v>
          </cell>
          <cell r="AY52">
            <v>0</v>
          </cell>
          <cell r="BA52">
            <v>0</v>
          </cell>
          <cell r="BB52">
            <v>0</v>
          </cell>
          <cell r="BC52">
            <v>0</v>
          </cell>
          <cell r="BD52" t="str">
            <v>{3,6,10,""}</v>
          </cell>
          <cell r="BF52">
            <v>1</v>
          </cell>
          <cell r="BG52">
            <v>1</v>
          </cell>
          <cell r="BI52">
            <v>2</v>
          </cell>
          <cell r="BJ52">
            <v>2</v>
          </cell>
          <cell r="BL52">
            <v>8</v>
          </cell>
          <cell r="BM52">
            <v>4</v>
          </cell>
          <cell r="BO52">
            <v>13</v>
          </cell>
          <cell r="BP52" t="str">
            <v>Dresden</v>
          </cell>
          <cell r="BQ52" t="str">
            <v>39</v>
          </cell>
          <cell r="BR52" t="str">
            <v>Robert-Matzke-Str.</v>
          </cell>
          <cell r="BS52" t="str">
            <v>1127</v>
          </cell>
          <cell r="BT52" t="str">
            <v>Familienzentrum Altpieschen</v>
          </cell>
          <cell r="BU52" t="str">
            <v>AWO Linder- und Jugendhilfe gGmbH</v>
          </cell>
          <cell r="BV52" t="str">
            <v>www.awo-in-sachsen.de/familienzentrum-altpieschen</v>
          </cell>
          <cell r="BW52">
            <v>3</v>
          </cell>
          <cell r="BX52">
            <v>1</v>
          </cell>
          <cell r="BZ52">
            <v>3</v>
          </cell>
          <cell r="CA52">
            <v>4</v>
          </cell>
          <cell r="CB52">
            <v>3</v>
          </cell>
          <cell r="CC52">
            <v>4</v>
          </cell>
          <cell r="CD52">
            <v>4</v>
          </cell>
          <cell r="CE52">
            <v>3</v>
          </cell>
          <cell r="CF52">
            <v>0</v>
          </cell>
          <cell r="CH52">
            <v>1</v>
          </cell>
          <cell r="CI52">
            <v>0</v>
          </cell>
          <cell r="CJ52">
            <v>0</v>
          </cell>
          <cell r="CK52">
            <v>1</v>
          </cell>
          <cell r="CN52">
            <v>0</v>
          </cell>
          <cell r="CO52">
            <v>0</v>
          </cell>
          <cell r="CP52" t="str">
            <v>EC.0001.15</v>
          </cell>
          <cell r="CQ52" t="str">
            <v>Elternchance – Familien früh für Bildung gewinnen</v>
          </cell>
          <cell r="CR52" t="str">
            <v>ef26c8d0-90f5-475c-9d0b-0dd8260307c3</v>
          </cell>
          <cell r="CS52">
            <v>40</v>
          </cell>
          <cell r="CT52">
            <v>100</v>
          </cell>
          <cell r="CU52">
            <v>100</v>
          </cell>
          <cell r="CV52">
            <v>2016</v>
          </cell>
          <cell r="CW52">
            <v>2017</v>
          </cell>
          <cell r="CX52" t="str">
            <v>katrin.rosin@awo-kiju.de</v>
          </cell>
          <cell r="CY52" t="b">
            <v>0</v>
          </cell>
          <cell r="CZ52" t="b">
            <v>0</v>
          </cell>
          <cell r="DA52" t="b">
            <v>0</v>
          </cell>
          <cell r="DB52" t="b">
            <v>0</v>
          </cell>
          <cell r="DC52" t="b">
            <v>1</v>
          </cell>
          <cell r="DD52" t="b">
            <v>0</v>
          </cell>
          <cell r="DE52" t="b">
            <v>0</v>
          </cell>
          <cell r="DF52" t="b">
            <v>0</v>
          </cell>
          <cell r="DG52" t="b">
            <v>0</v>
          </cell>
          <cell r="DH52" t="b">
            <v>0</v>
          </cell>
          <cell r="DI52" t="b">
            <v>1</v>
          </cell>
          <cell r="DJ52" t="b">
            <v>0</v>
          </cell>
          <cell r="DK52" t="b">
            <v>0</v>
          </cell>
          <cell r="DL52" t="b">
            <v>0</v>
          </cell>
          <cell r="DM52" t="b">
            <v>0</v>
          </cell>
          <cell r="DN52" t="b">
            <v>0</v>
          </cell>
          <cell r="DO52" t="b">
            <v>0</v>
          </cell>
          <cell r="DP52" t="b">
            <v>0</v>
          </cell>
          <cell r="DQ52" t="b">
            <v>0</v>
          </cell>
          <cell r="DR52" t="b">
            <v>0</v>
          </cell>
          <cell r="DS52" t="b">
            <v>1</v>
          </cell>
          <cell r="DT52" t="b">
            <v>0</v>
          </cell>
          <cell r="DU52" t="b">
            <v>0</v>
          </cell>
          <cell r="DV52" t="b">
            <v>1</v>
          </cell>
        </row>
        <row r="53">
          <cell r="A53" t="str">
            <v>BAG</v>
          </cell>
          <cell r="B53" t="str">
            <v>DE2</v>
          </cell>
          <cell r="C53">
            <v>1</v>
          </cell>
          <cell r="D53">
            <v>0</v>
          </cell>
          <cell r="E53" t="str">
            <v>EC-0001-831369</v>
          </cell>
          <cell r="F53">
            <v>42653</v>
          </cell>
          <cell r="G53">
            <v>42776</v>
          </cell>
          <cell r="H53">
            <v>42776</v>
          </cell>
          <cell r="Q53" t="str">
            <v>DaZ Kindergarten, Goethe-Institut</v>
          </cell>
          <cell r="R53">
            <v>1</v>
          </cell>
          <cell r="S53">
            <v>42508</v>
          </cell>
          <cell r="T53">
            <v>7</v>
          </cell>
          <cell r="U53" t="str">
            <v>Bamberg R1-164038</v>
          </cell>
          <cell r="V53" t="str">
            <v>164038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1</v>
          </cell>
          <cell r="AB53">
            <v>4</v>
          </cell>
          <cell r="AC53">
            <v>1</v>
          </cell>
          <cell r="AD53">
            <v>1</v>
          </cell>
          <cell r="AE53">
            <v>11</v>
          </cell>
          <cell r="AG53" t="str">
            <v>{1,""}</v>
          </cell>
          <cell r="AH53">
            <v>1</v>
          </cell>
          <cell r="AI53">
            <v>1</v>
          </cell>
          <cell r="AJ53">
            <v>1</v>
          </cell>
          <cell r="AM53">
            <v>1</v>
          </cell>
          <cell r="AN53">
            <v>1</v>
          </cell>
          <cell r="AO53">
            <v>0</v>
          </cell>
          <cell r="AP53" t="str">
            <v>{2,3,""}</v>
          </cell>
          <cell r="AT53">
            <v>10</v>
          </cell>
          <cell r="AX53">
            <v>2</v>
          </cell>
          <cell r="AY53">
            <v>0</v>
          </cell>
          <cell r="BA53">
            <v>0</v>
          </cell>
          <cell r="BB53">
            <v>0</v>
          </cell>
          <cell r="BC53">
            <v>0</v>
          </cell>
          <cell r="BD53" t="str">
            <v>{6,9,12,""}</v>
          </cell>
          <cell r="BF53">
            <v>6</v>
          </cell>
          <cell r="BG53">
            <v>1</v>
          </cell>
          <cell r="BI53">
            <v>1</v>
          </cell>
          <cell r="BJ53">
            <v>1</v>
          </cell>
          <cell r="BO53">
            <v>2</v>
          </cell>
          <cell r="BP53" t="str">
            <v>Lauf</v>
          </cell>
          <cell r="BQ53" t="str">
            <v>3</v>
          </cell>
          <cell r="BR53" t="str">
            <v>Luitpoldstraße</v>
          </cell>
          <cell r="BS53" t="str">
            <v>91207</v>
          </cell>
          <cell r="BT53" t="str">
            <v>Kindergarten "Unterm Regenbogen"</v>
          </cell>
          <cell r="BU53" t="str">
            <v>Evangelisch-Lutherische Kirchengemeinde Lauf</v>
          </cell>
          <cell r="BV53" t="str">
            <v>http://www.kita-bayern. de/lau/lauf-luitpold/index.htm</v>
          </cell>
          <cell r="BW53">
            <v>2</v>
          </cell>
          <cell r="BX53">
            <v>2</v>
          </cell>
          <cell r="BZ53">
            <v>3</v>
          </cell>
          <cell r="CA53">
            <v>4</v>
          </cell>
          <cell r="CB53">
            <v>6</v>
          </cell>
          <cell r="CC53">
            <v>4</v>
          </cell>
          <cell r="CD53">
            <v>2</v>
          </cell>
          <cell r="CE53">
            <v>3</v>
          </cell>
          <cell r="CF53">
            <v>0</v>
          </cell>
          <cell r="CH53">
            <v>1</v>
          </cell>
          <cell r="CI53">
            <v>0</v>
          </cell>
          <cell r="CJ53">
            <v>0</v>
          </cell>
          <cell r="CK53">
            <v>1</v>
          </cell>
          <cell r="CN53">
            <v>0</v>
          </cell>
          <cell r="CO53">
            <v>0</v>
          </cell>
          <cell r="CP53" t="str">
            <v>EC.0001.15</v>
          </cell>
          <cell r="CQ53" t="str">
            <v>Elternchance – Familien früh für Bildung gewinnen</v>
          </cell>
          <cell r="CR53" t="str">
            <v>56f625c5-6c8b-4093-b763-0922db6b065d</v>
          </cell>
          <cell r="CS53">
            <v>44</v>
          </cell>
          <cell r="CT53">
            <v>100</v>
          </cell>
          <cell r="CU53">
            <v>100</v>
          </cell>
          <cell r="CV53">
            <v>2016</v>
          </cell>
          <cell r="CW53">
            <v>2017</v>
          </cell>
          <cell r="CX53" t="str">
            <v>crossmann42@gmail.com</v>
          </cell>
          <cell r="CY53" t="b">
            <v>0</v>
          </cell>
          <cell r="CZ53" t="b">
            <v>0</v>
          </cell>
          <cell r="DA53" t="b">
            <v>0</v>
          </cell>
          <cell r="DB53" t="b">
            <v>0</v>
          </cell>
          <cell r="DC53" t="b">
            <v>1</v>
          </cell>
          <cell r="DD53" t="b">
            <v>0</v>
          </cell>
          <cell r="DE53" t="b">
            <v>0</v>
          </cell>
          <cell r="DF53" t="b">
            <v>0</v>
          </cell>
          <cell r="DG53" t="b">
            <v>0</v>
          </cell>
          <cell r="DH53" t="b">
            <v>1</v>
          </cell>
          <cell r="DI53" t="b">
            <v>0</v>
          </cell>
          <cell r="DJ53" t="b">
            <v>0</v>
          </cell>
          <cell r="DK53" t="b">
            <v>0</v>
          </cell>
          <cell r="DL53" t="b">
            <v>0</v>
          </cell>
          <cell r="DM53" t="b">
            <v>0</v>
          </cell>
          <cell r="DN53" t="b">
            <v>0</v>
          </cell>
          <cell r="DO53" t="b">
            <v>0</v>
          </cell>
          <cell r="DP53" t="b">
            <v>0</v>
          </cell>
          <cell r="DQ53" t="b">
            <v>0</v>
          </cell>
          <cell r="DR53" t="b">
            <v>0</v>
          </cell>
          <cell r="DS53" t="b">
            <v>1</v>
          </cell>
          <cell r="DT53" t="b">
            <v>0</v>
          </cell>
          <cell r="DU53" t="b">
            <v>0</v>
          </cell>
          <cell r="DV53" t="b">
            <v>1</v>
          </cell>
        </row>
        <row r="54">
          <cell r="A54" t="str">
            <v>BAG</v>
          </cell>
          <cell r="B54" t="str">
            <v>DED</v>
          </cell>
          <cell r="C54">
            <v>2</v>
          </cell>
          <cell r="D54">
            <v>0</v>
          </cell>
          <cell r="E54" t="str">
            <v>EC-0001-975619</v>
          </cell>
          <cell r="F54">
            <v>42464</v>
          </cell>
          <cell r="G54">
            <v>42678</v>
          </cell>
          <cell r="H54">
            <v>42678</v>
          </cell>
          <cell r="R54">
            <v>0</v>
          </cell>
          <cell r="S54">
            <v>42422</v>
          </cell>
          <cell r="T54">
            <v>87</v>
          </cell>
          <cell r="U54" t="str">
            <v>Burgstädt I R3-165004</v>
          </cell>
          <cell r="V54" t="str">
            <v>165004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4</v>
          </cell>
          <cell r="AC54">
            <v>1</v>
          </cell>
          <cell r="AD54">
            <v>1</v>
          </cell>
          <cell r="AE54">
            <v>11</v>
          </cell>
          <cell r="AG54" t="str">
            <v>{1,""}</v>
          </cell>
          <cell r="AH54">
            <v>1</v>
          </cell>
          <cell r="AI54">
            <v>1</v>
          </cell>
          <cell r="AJ54">
            <v>5</v>
          </cell>
          <cell r="AM54">
            <v>0</v>
          </cell>
          <cell r="AN54">
            <v>0</v>
          </cell>
          <cell r="AO54">
            <v>0</v>
          </cell>
          <cell r="AP54" t="str">
            <v>{2,3,""}</v>
          </cell>
          <cell r="AX54">
            <v>2</v>
          </cell>
          <cell r="AY54">
            <v>0</v>
          </cell>
          <cell r="BA54">
            <v>0</v>
          </cell>
          <cell r="BB54">
            <v>0</v>
          </cell>
          <cell r="BC54">
            <v>0</v>
          </cell>
          <cell r="BD54" t="str">
            <v>{9,""}</v>
          </cell>
          <cell r="BF54">
            <v>6</v>
          </cell>
          <cell r="BG54">
            <v>1</v>
          </cell>
          <cell r="BP54" t="str">
            <v>Greiz</v>
          </cell>
          <cell r="BQ54" t="str">
            <v>70</v>
          </cell>
          <cell r="BR54" t="str">
            <v>Oßwaldstraße</v>
          </cell>
          <cell r="BS54" t="str">
            <v>7973</v>
          </cell>
          <cell r="BT54" t="str">
            <v>Kita Käte Duncker</v>
          </cell>
          <cell r="BU54" t="str">
            <v>Stadt Greiz</v>
          </cell>
          <cell r="BV54" t="str">
            <v>www.kitaamsommerbad.de</v>
          </cell>
          <cell r="BW54">
            <v>2</v>
          </cell>
          <cell r="BX54">
            <v>1</v>
          </cell>
          <cell r="BZ54">
            <v>3</v>
          </cell>
          <cell r="CA54">
            <v>4</v>
          </cell>
          <cell r="CB54">
            <v>3</v>
          </cell>
          <cell r="CC54">
            <v>4</v>
          </cell>
          <cell r="CD54">
            <v>3</v>
          </cell>
          <cell r="CE54">
            <v>4</v>
          </cell>
          <cell r="CF54">
            <v>0</v>
          </cell>
          <cell r="CH54">
            <v>1</v>
          </cell>
          <cell r="CI54">
            <v>0</v>
          </cell>
          <cell r="CJ54">
            <v>0</v>
          </cell>
          <cell r="CK54">
            <v>1</v>
          </cell>
          <cell r="CN54">
            <v>0</v>
          </cell>
          <cell r="CO54">
            <v>0</v>
          </cell>
          <cell r="CP54" t="str">
            <v>EC.0001.15</v>
          </cell>
          <cell r="CQ54" t="str">
            <v>Elternchance – Familien früh für Bildung gewinnen</v>
          </cell>
          <cell r="CR54" t="str">
            <v>0a1ad27b-b650-471d-96a4-2ba9ac31ae32</v>
          </cell>
          <cell r="CS54">
            <v>52</v>
          </cell>
          <cell r="CT54">
            <v>100</v>
          </cell>
          <cell r="CU54">
            <v>100</v>
          </cell>
          <cell r="CV54">
            <v>2016</v>
          </cell>
          <cell r="CW54">
            <v>2016</v>
          </cell>
          <cell r="CY54" t="b">
            <v>0</v>
          </cell>
          <cell r="CZ54" t="b">
            <v>0</v>
          </cell>
          <cell r="DA54" t="b">
            <v>0</v>
          </cell>
          <cell r="DB54" t="b">
            <v>0</v>
          </cell>
          <cell r="DC54" t="b">
            <v>1</v>
          </cell>
          <cell r="DD54" t="b">
            <v>0</v>
          </cell>
          <cell r="DE54" t="b">
            <v>0</v>
          </cell>
          <cell r="DF54" t="b">
            <v>0</v>
          </cell>
          <cell r="DG54" t="b">
            <v>0</v>
          </cell>
          <cell r="DH54" t="b">
            <v>1</v>
          </cell>
          <cell r="DI54" t="b">
            <v>0</v>
          </cell>
          <cell r="DJ54" t="b">
            <v>0</v>
          </cell>
          <cell r="DK54" t="b">
            <v>0</v>
          </cell>
          <cell r="DL54" t="b">
            <v>0</v>
          </cell>
          <cell r="DM54" t="b">
            <v>1</v>
          </cell>
          <cell r="DN54" t="b">
            <v>0</v>
          </cell>
          <cell r="DO54" t="b">
            <v>0</v>
          </cell>
          <cell r="DP54" t="b">
            <v>1</v>
          </cell>
          <cell r="DQ54" t="b">
            <v>0</v>
          </cell>
          <cell r="DR54" t="b">
            <v>0</v>
          </cell>
          <cell r="DS54" t="b">
            <v>1</v>
          </cell>
          <cell r="DT54" t="b">
            <v>0</v>
          </cell>
          <cell r="DU54" t="b">
            <v>1</v>
          </cell>
          <cell r="DV54" t="b">
            <v>1</v>
          </cell>
        </row>
        <row r="55">
          <cell r="A55" t="str">
            <v>BAG</v>
          </cell>
          <cell r="B55" t="str">
            <v>DE2</v>
          </cell>
          <cell r="C55">
            <v>1</v>
          </cell>
          <cell r="D55">
            <v>0</v>
          </cell>
          <cell r="E55" t="str">
            <v>EC-0001-843737</v>
          </cell>
          <cell r="F55">
            <v>42590</v>
          </cell>
          <cell r="G55">
            <v>42720</v>
          </cell>
          <cell r="H55">
            <v>42720</v>
          </cell>
          <cell r="K55" t="str">
            <v>Kleinkindpädagogin</v>
          </cell>
          <cell r="R55">
            <v>1</v>
          </cell>
          <cell r="S55">
            <v>42542</v>
          </cell>
          <cell r="T55">
            <v>96</v>
          </cell>
          <cell r="U55" t="str">
            <v>Bayrteuth II R1-165052</v>
          </cell>
          <cell r="V55" t="str">
            <v>165052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1</v>
          </cell>
          <cell r="AB55">
            <v>7</v>
          </cell>
          <cell r="AC55">
            <v>2</v>
          </cell>
          <cell r="AD55">
            <v>1</v>
          </cell>
          <cell r="AE55">
            <v>11</v>
          </cell>
          <cell r="AG55" t="str">
            <v>{1,""}</v>
          </cell>
          <cell r="AH55">
            <v>1</v>
          </cell>
          <cell r="AI55">
            <v>1</v>
          </cell>
          <cell r="AJ55">
            <v>3</v>
          </cell>
          <cell r="AM55">
            <v>1</v>
          </cell>
          <cell r="AN55">
            <v>1</v>
          </cell>
          <cell r="AO55">
            <v>0</v>
          </cell>
          <cell r="AP55" t="str">
            <v>{2,3,""}</v>
          </cell>
          <cell r="AX55">
            <v>2</v>
          </cell>
          <cell r="AY55">
            <v>0</v>
          </cell>
          <cell r="BA55">
            <v>0</v>
          </cell>
          <cell r="BB55">
            <v>0</v>
          </cell>
          <cell r="BC55">
            <v>0</v>
          </cell>
          <cell r="BD55" t="str">
            <v>{6,9,12,""}</v>
          </cell>
          <cell r="BF55">
            <v>1</v>
          </cell>
          <cell r="BG55">
            <v>1</v>
          </cell>
          <cell r="BI55">
            <v>2</v>
          </cell>
          <cell r="BJ55">
            <v>1</v>
          </cell>
          <cell r="BO55">
            <v>2</v>
          </cell>
          <cell r="BP55" t="str">
            <v>Lauf</v>
          </cell>
          <cell r="BQ55" t="str">
            <v>1</v>
          </cell>
          <cell r="BR55" t="str">
            <v>Alter Schulhof</v>
          </cell>
          <cell r="BS55" t="str">
            <v>91207</v>
          </cell>
          <cell r="BT55" t="str">
            <v>Eckert´sche Kindergartenstiftung</v>
          </cell>
          <cell r="BU55" t="str">
            <v>Eckert´sche Kindergartenstiftung</v>
          </cell>
          <cell r="BW55">
            <v>3</v>
          </cell>
          <cell r="BX55">
            <v>1</v>
          </cell>
          <cell r="BZ55">
            <v>6</v>
          </cell>
          <cell r="CA55">
            <v>3</v>
          </cell>
          <cell r="CB55">
            <v>6</v>
          </cell>
          <cell r="CC55">
            <v>4</v>
          </cell>
          <cell r="CD55">
            <v>4</v>
          </cell>
          <cell r="CE55">
            <v>4</v>
          </cell>
          <cell r="CF55">
            <v>0</v>
          </cell>
          <cell r="CH55">
            <v>1</v>
          </cell>
          <cell r="CI55">
            <v>0</v>
          </cell>
          <cell r="CJ55">
            <v>0</v>
          </cell>
          <cell r="CK55">
            <v>1</v>
          </cell>
          <cell r="CN55">
            <v>0</v>
          </cell>
          <cell r="CO55">
            <v>0</v>
          </cell>
          <cell r="CP55" t="str">
            <v>EC.0001.15</v>
          </cell>
          <cell r="CQ55" t="str">
            <v>Elternchance – Familien früh für Bildung gewinnen</v>
          </cell>
          <cell r="CR55" t="str">
            <v>895d07a8-179a-4961-a494-39fbdbd88710</v>
          </cell>
          <cell r="CS55">
            <v>35</v>
          </cell>
          <cell r="CT55">
            <v>100</v>
          </cell>
          <cell r="CU55">
            <v>100</v>
          </cell>
          <cell r="CV55">
            <v>2016</v>
          </cell>
          <cell r="CW55">
            <v>2016</v>
          </cell>
          <cell r="CX55" t="str">
            <v>kerstebieen@web.de</v>
          </cell>
          <cell r="CY55" t="b">
            <v>0</v>
          </cell>
          <cell r="CZ55" t="b">
            <v>0</v>
          </cell>
          <cell r="DA55" t="b">
            <v>0</v>
          </cell>
          <cell r="DB55" t="b">
            <v>0</v>
          </cell>
          <cell r="DC55" t="b">
            <v>1</v>
          </cell>
          <cell r="DD55" t="b">
            <v>0</v>
          </cell>
          <cell r="DE55" t="b">
            <v>0</v>
          </cell>
          <cell r="DF55" t="b">
            <v>0</v>
          </cell>
          <cell r="DG55" t="b">
            <v>0</v>
          </cell>
          <cell r="DH55" t="b">
            <v>0</v>
          </cell>
          <cell r="DI55" t="b">
            <v>1</v>
          </cell>
          <cell r="DJ55" t="b">
            <v>0</v>
          </cell>
          <cell r="DK55" t="b">
            <v>0</v>
          </cell>
          <cell r="DL55" t="b">
            <v>0</v>
          </cell>
          <cell r="DM55" t="b">
            <v>0</v>
          </cell>
          <cell r="DN55" t="b">
            <v>0</v>
          </cell>
          <cell r="DO55" t="b">
            <v>0</v>
          </cell>
          <cell r="DP55" t="b">
            <v>0</v>
          </cell>
          <cell r="DQ55" t="b">
            <v>0</v>
          </cell>
          <cell r="DR55" t="b">
            <v>0</v>
          </cell>
          <cell r="DS55" t="b">
            <v>1</v>
          </cell>
          <cell r="DT55" t="b">
            <v>0</v>
          </cell>
          <cell r="DU55" t="b">
            <v>0</v>
          </cell>
          <cell r="DV55" t="b">
            <v>1</v>
          </cell>
        </row>
        <row r="56">
          <cell r="A56" t="str">
            <v>BAG</v>
          </cell>
          <cell r="B56" t="str">
            <v>DE1</v>
          </cell>
          <cell r="C56">
            <v>1</v>
          </cell>
          <cell r="D56">
            <v>0</v>
          </cell>
          <cell r="E56" t="str">
            <v>EC-0001-516844</v>
          </cell>
          <cell r="F56">
            <v>42809</v>
          </cell>
          <cell r="G56">
            <v>42939</v>
          </cell>
          <cell r="H56">
            <v>42939</v>
          </cell>
          <cell r="R56">
            <v>1</v>
          </cell>
          <cell r="S56">
            <v>42627</v>
          </cell>
          <cell r="T56">
            <v>29</v>
          </cell>
          <cell r="U56" t="str">
            <v xml:space="preserve">Bad Herrenalb II 170726 </v>
          </cell>
          <cell r="V56" t="str">
            <v>170726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1</v>
          </cell>
          <cell r="AB56">
            <v>7</v>
          </cell>
          <cell r="AC56">
            <v>1</v>
          </cell>
          <cell r="AD56">
            <v>1</v>
          </cell>
          <cell r="AE56">
            <v>11</v>
          </cell>
          <cell r="AG56" t="str">
            <v>{1,""}</v>
          </cell>
          <cell r="AH56">
            <v>2</v>
          </cell>
          <cell r="AI56">
            <v>1</v>
          </cell>
          <cell r="AJ56">
            <v>1</v>
          </cell>
          <cell r="AM56">
            <v>0</v>
          </cell>
          <cell r="AN56">
            <v>1</v>
          </cell>
          <cell r="AO56">
            <v>0</v>
          </cell>
          <cell r="AP56" t="str">
            <v>{2,""}</v>
          </cell>
          <cell r="AX56">
            <v>1</v>
          </cell>
          <cell r="AY56">
            <v>0</v>
          </cell>
          <cell r="BA56">
            <v>0</v>
          </cell>
          <cell r="BB56">
            <v>0</v>
          </cell>
          <cell r="BC56">
            <v>0</v>
          </cell>
          <cell r="BD56" t="str">
            <v>{4,6,9,""}</v>
          </cell>
          <cell r="BF56">
            <v>1</v>
          </cell>
          <cell r="BG56">
            <v>1</v>
          </cell>
          <cell r="BO56">
            <v>1</v>
          </cell>
          <cell r="BP56" t="str">
            <v>Freiburg</v>
          </cell>
          <cell r="BQ56" t="str">
            <v>143</v>
          </cell>
          <cell r="BR56" t="str">
            <v>Kaiser-Josephstraße</v>
          </cell>
          <cell r="BS56" t="str">
            <v>79098</v>
          </cell>
          <cell r="BT56" t="str">
            <v>Kita Wirbelwind</v>
          </cell>
          <cell r="BU56" t="str">
            <v>Amt für Kinder,Jugend und Familie</v>
          </cell>
          <cell r="BV56" t="str">
            <v>http://www.freiburg.de/pb/,Lde/227588.html</v>
          </cell>
          <cell r="BW56">
            <v>2</v>
          </cell>
          <cell r="BX56">
            <v>1</v>
          </cell>
          <cell r="BZ56">
            <v>4</v>
          </cell>
          <cell r="CA56">
            <v>3</v>
          </cell>
          <cell r="CB56">
            <v>6</v>
          </cell>
          <cell r="CC56">
            <v>3</v>
          </cell>
          <cell r="CD56">
            <v>4</v>
          </cell>
          <cell r="CE56">
            <v>3</v>
          </cell>
          <cell r="CF56">
            <v>0</v>
          </cell>
          <cell r="CH56">
            <v>1</v>
          </cell>
          <cell r="CI56">
            <v>0</v>
          </cell>
          <cell r="CJ56">
            <v>0</v>
          </cell>
          <cell r="CK56">
            <v>1</v>
          </cell>
          <cell r="CN56">
            <v>0</v>
          </cell>
          <cell r="CO56">
            <v>0</v>
          </cell>
          <cell r="CP56" t="str">
            <v>EC.0001.15</v>
          </cell>
          <cell r="CQ56" t="str">
            <v>Elternchance – Familien früh für Bildung gewinnen</v>
          </cell>
          <cell r="CR56" t="str">
            <v>f0e3c455-39f4-46cc-a81f-d75370affe15</v>
          </cell>
          <cell r="CS56">
            <v>22</v>
          </cell>
          <cell r="CT56">
            <v>100</v>
          </cell>
          <cell r="CU56">
            <v>100</v>
          </cell>
          <cell r="CV56">
            <v>2017</v>
          </cell>
          <cell r="CW56">
            <v>2017</v>
          </cell>
          <cell r="CX56" t="str">
            <v>lisa-roth1@web.de</v>
          </cell>
          <cell r="CY56" t="b">
            <v>0</v>
          </cell>
          <cell r="CZ56" t="b">
            <v>0</v>
          </cell>
          <cell r="DA56" t="b">
            <v>0</v>
          </cell>
          <cell r="DB56" t="b">
            <v>0</v>
          </cell>
          <cell r="DC56" t="b">
            <v>1</v>
          </cell>
          <cell r="DD56" t="b">
            <v>1</v>
          </cell>
          <cell r="DE56" t="b">
            <v>0</v>
          </cell>
          <cell r="DF56" t="b">
            <v>0</v>
          </cell>
          <cell r="DG56" t="b">
            <v>0</v>
          </cell>
          <cell r="DH56" t="b">
            <v>1</v>
          </cell>
          <cell r="DI56" t="b">
            <v>0</v>
          </cell>
          <cell r="DJ56" t="b">
            <v>0</v>
          </cell>
          <cell r="DK56" t="b">
            <v>0</v>
          </cell>
          <cell r="DL56" t="b">
            <v>0</v>
          </cell>
          <cell r="DM56" t="b">
            <v>0</v>
          </cell>
          <cell r="DN56" t="b">
            <v>0</v>
          </cell>
          <cell r="DO56" t="b">
            <v>0</v>
          </cell>
          <cell r="DP56" t="b">
            <v>0</v>
          </cell>
          <cell r="DQ56" t="b">
            <v>0</v>
          </cell>
          <cell r="DR56" t="b">
            <v>0</v>
          </cell>
          <cell r="DS56" t="b">
            <v>1</v>
          </cell>
          <cell r="DT56" t="b">
            <v>0</v>
          </cell>
          <cell r="DU56" t="b">
            <v>0</v>
          </cell>
          <cell r="DV56" t="b">
            <v>1</v>
          </cell>
        </row>
        <row r="57">
          <cell r="A57" t="str">
            <v>BAG</v>
          </cell>
          <cell r="B57" t="str">
            <v>DE1</v>
          </cell>
          <cell r="C57">
            <v>1</v>
          </cell>
          <cell r="D57">
            <v>0</v>
          </cell>
          <cell r="E57" t="str">
            <v>EC-0001-781943</v>
          </cell>
          <cell r="F57">
            <v>42744</v>
          </cell>
          <cell r="G57">
            <v>42923</v>
          </cell>
          <cell r="H57">
            <v>42923</v>
          </cell>
          <cell r="K57" t="str">
            <v>Psychologisches Grundlagenseminar</v>
          </cell>
          <cell r="L57" t="str">
            <v>Betreuungsassistent Altenpflege</v>
          </cell>
          <cell r="Q57" t="str">
            <v>Theaterpädagogik</v>
          </cell>
          <cell r="R57">
            <v>1</v>
          </cell>
          <cell r="S57">
            <v>42572</v>
          </cell>
          <cell r="T57">
            <v>15</v>
          </cell>
          <cell r="U57" t="str">
            <v>Bad Herrenalb I 170731</v>
          </cell>
          <cell r="V57" t="str">
            <v>170731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1</v>
          </cell>
          <cell r="AB57">
            <v>4</v>
          </cell>
          <cell r="AC57">
            <v>1</v>
          </cell>
          <cell r="AD57">
            <v>1</v>
          </cell>
          <cell r="AE57">
            <v>11</v>
          </cell>
          <cell r="AG57" t="str">
            <v>{1,""}</v>
          </cell>
          <cell r="AH57">
            <v>1</v>
          </cell>
          <cell r="AI57">
            <v>1</v>
          </cell>
          <cell r="AJ57">
            <v>2</v>
          </cell>
          <cell r="AM57">
            <v>1</v>
          </cell>
          <cell r="AN57">
            <v>1</v>
          </cell>
          <cell r="AO57">
            <v>0</v>
          </cell>
          <cell r="AP57" t="str">
            <v>{1,2,3,""}</v>
          </cell>
          <cell r="AT57">
            <v>10</v>
          </cell>
          <cell r="AX57">
            <v>1</v>
          </cell>
          <cell r="AY57">
            <v>0</v>
          </cell>
          <cell r="BA57">
            <v>0</v>
          </cell>
          <cell r="BB57">
            <v>0</v>
          </cell>
          <cell r="BC57">
            <v>0</v>
          </cell>
          <cell r="BD57" t="str">
            <v>{6,9,11,""}</v>
          </cell>
          <cell r="BF57">
            <v>2</v>
          </cell>
          <cell r="BG57">
            <v>2</v>
          </cell>
          <cell r="BI57">
            <v>3</v>
          </cell>
          <cell r="BJ57">
            <v>3</v>
          </cell>
          <cell r="BL57">
            <v>13</v>
          </cell>
          <cell r="BM57">
            <v>2</v>
          </cell>
          <cell r="BN57" t="str">
            <v>Heilpädagogisches Zentrum, Pforzheim</v>
          </cell>
          <cell r="BO57">
            <v>1</v>
          </cell>
          <cell r="BP57" t="str">
            <v>Pforzheim</v>
          </cell>
          <cell r="BQ57" t="str">
            <v>1</v>
          </cell>
          <cell r="BR57" t="str">
            <v>Hessenstraße</v>
          </cell>
          <cell r="BS57" t="str">
            <v>75177</v>
          </cell>
          <cell r="BT57" t="str">
            <v>Kita Hessenstrasse</v>
          </cell>
          <cell r="BU57" t="str">
            <v>Thomasgemeinde Pforzheim</v>
          </cell>
          <cell r="BW57">
            <v>3</v>
          </cell>
          <cell r="BX57">
            <v>2</v>
          </cell>
          <cell r="BZ57">
            <v>3</v>
          </cell>
          <cell r="CA57">
            <v>6</v>
          </cell>
          <cell r="CB57">
            <v>6</v>
          </cell>
          <cell r="CC57">
            <v>6</v>
          </cell>
          <cell r="CD57">
            <v>3</v>
          </cell>
          <cell r="CE57">
            <v>4</v>
          </cell>
          <cell r="CF57">
            <v>0</v>
          </cell>
          <cell r="CH57">
            <v>1</v>
          </cell>
          <cell r="CI57">
            <v>0</v>
          </cell>
          <cell r="CJ57">
            <v>0</v>
          </cell>
          <cell r="CK57">
            <v>1</v>
          </cell>
          <cell r="CN57">
            <v>0</v>
          </cell>
          <cell r="CO57">
            <v>0</v>
          </cell>
          <cell r="CP57" t="str">
            <v>EC.0001.15</v>
          </cell>
          <cell r="CQ57" t="str">
            <v>Elternchance – Familien früh für Bildung gewinnen</v>
          </cell>
          <cell r="CR57" t="str">
            <v>8daa27f7-f524-4c6c-bb6b-363131192f89</v>
          </cell>
          <cell r="CS57">
            <v>48</v>
          </cell>
          <cell r="CT57">
            <v>100</v>
          </cell>
          <cell r="CU57">
            <v>100</v>
          </cell>
          <cell r="CV57">
            <v>2017</v>
          </cell>
          <cell r="CW57">
            <v>2017</v>
          </cell>
          <cell r="CX57" t="str">
            <v>bettina.rottner.schmidt@gmail.com</v>
          </cell>
          <cell r="CY57" t="b">
            <v>0</v>
          </cell>
          <cell r="CZ57" t="b">
            <v>0</v>
          </cell>
          <cell r="DA57" t="b">
            <v>0</v>
          </cell>
          <cell r="DB57" t="b">
            <v>0</v>
          </cell>
          <cell r="DC57" t="b">
            <v>1</v>
          </cell>
          <cell r="DD57" t="b">
            <v>0</v>
          </cell>
          <cell r="DE57" t="b">
            <v>0</v>
          </cell>
          <cell r="DF57" t="b">
            <v>0</v>
          </cell>
          <cell r="DG57" t="b">
            <v>0</v>
          </cell>
          <cell r="DH57" t="b">
            <v>1</v>
          </cell>
          <cell r="DI57" t="b">
            <v>0</v>
          </cell>
          <cell r="DJ57" t="b">
            <v>0</v>
          </cell>
          <cell r="DK57" t="b">
            <v>0</v>
          </cell>
          <cell r="DL57" t="b">
            <v>0</v>
          </cell>
          <cell r="DM57" t="b">
            <v>0</v>
          </cell>
          <cell r="DN57" t="b">
            <v>0</v>
          </cell>
          <cell r="DO57" t="b">
            <v>0</v>
          </cell>
          <cell r="DP57" t="b">
            <v>0</v>
          </cell>
          <cell r="DQ57" t="b">
            <v>0</v>
          </cell>
          <cell r="DR57" t="b">
            <v>0</v>
          </cell>
          <cell r="DS57" t="b">
            <v>1</v>
          </cell>
          <cell r="DT57" t="b">
            <v>0</v>
          </cell>
          <cell r="DU57" t="b">
            <v>0</v>
          </cell>
          <cell r="DV57" t="b">
            <v>1</v>
          </cell>
        </row>
        <row r="58">
          <cell r="A58" t="str">
            <v>BAG</v>
          </cell>
          <cell r="B58" t="str">
            <v>DE9</v>
          </cell>
          <cell r="C58">
            <v>1</v>
          </cell>
          <cell r="D58">
            <v>0</v>
          </cell>
          <cell r="E58" t="str">
            <v>EC-0001-989925</v>
          </cell>
          <cell r="F58">
            <v>42618</v>
          </cell>
          <cell r="G58">
            <v>42762</v>
          </cell>
          <cell r="H58">
            <v>42762</v>
          </cell>
          <cell r="R58">
            <v>1</v>
          </cell>
          <cell r="S58">
            <v>42492</v>
          </cell>
          <cell r="T58">
            <v>93</v>
          </cell>
          <cell r="U58" t="str">
            <v xml:space="preserve">Bramsche R1-164043 </v>
          </cell>
          <cell r="V58" t="str">
            <v>164043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1</v>
          </cell>
          <cell r="AB58">
            <v>4</v>
          </cell>
          <cell r="AC58">
            <v>1</v>
          </cell>
          <cell r="AD58">
            <v>1</v>
          </cell>
          <cell r="AE58">
            <v>11</v>
          </cell>
          <cell r="AG58" t="str">
            <v>{2,""}</v>
          </cell>
          <cell r="AH58">
            <v>1</v>
          </cell>
          <cell r="AI58">
            <v>1</v>
          </cell>
          <cell r="AJ58">
            <v>2</v>
          </cell>
          <cell r="AM58">
            <v>1</v>
          </cell>
          <cell r="AN58">
            <v>1</v>
          </cell>
          <cell r="AO58">
            <v>0</v>
          </cell>
          <cell r="AP58" t="str">
            <v>{2,3,""}</v>
          </cell>
          <cell r="AX58">
            <v>2</v>
          </cell>
          <cell r="AY58">
            <v>0</v>
          </cell>
          <cell r="BA58">
            <v>0</v>
          </cell>
          <cell r="BB58">
            <v>0</v>
          </cell>
          <cell r="BC58">
            <v>0</v>
          </cell>
          <cell r="BD58" t="str">
            <v>{4,13,""}</v>
          </cell>
          <cell r="BE58" t="str">
            <v>Gesprächskreis für Eltern und Angehörige von Adhs betroffenen Kinder</v>
          </cell>
          <cell r="BF58">
            <v>3</v>
          </cell>
          <cell r="BG58">
            <v>1</v>
          </cell>
          <cell r="BO58">
            <v>9</v>
          </cell>
          <cell r="BP58" t="str">
            <v>Bersenbrück</v>
          </cell>
          <cell r="BQ58" t="str">
            <v>2</v>
          </cell>
          <cell r="BR58" t="str">
            <v>Goethestraße</v>
          </cell>
          <cell r="BS58" t="str">
            <v>49593</v>
          </cell>
          <cell r="BT58" t="str">
            <v>Kath. Kindertagesstätte Arche Noah</v>
          </cell>
          <cell r="BU58" t="str">
            <v>Kath. Kirchengemeinde Sankt Vincentius Bersenbrück</v>
          </cell>
          <cell r="BV58" t="str">
            <v>http://www.arche-noah-bsb.de/</v>
          </cell>
          <cell r="BW58">
            <v>1</v>
          </cell>
          <cell r="BX58">
            <v>3</v>
          </cell>
          <cell r="BZ58">
            <v>2</v>
          </cell>
          <cell r="CA58">
            <v>3</v>
          </cell>
          <cell r="CB58">
            <v>3</v>
          </cell>
          <cell r="CC58">
            <v>3</v>
          </cell>
          <cell r="CD58">
            <v>2</v>
          </cell>
          <cell r="CE58">
            <v>4</v>
          </cell>
          <cell r="CF58">
            <v>0</v>
          </cell>
          <cell r="CH58">
            <v>1</v>
          </cell>
          <cell r="CI58">
            <v>0</v>
          </cell>
          <cell r="CJ58">
            <v>0</v>
          </cell>
          <cell r="CK58">
            <v>1</v>
          </cell>
          <cell r="CN58">
            <v>0</v>
          </cell>
          <cell r="CO58">
            <v>0</v>
          </cell>
          <cell r="CP58" t="str">
            <v>EC.0001.15</v>
          </cell>
          <cell r="CQ58" t="str">
            <v>Elternchance – Familien früh für Bildung gewinnen</v>
          </cell>
          <cell r="CR58" t="str">
            <v>3b90953c-8c5c-4ed2-8600-e888e6516c51</v>
          </cell>
          <cell r="CS58">
            <v>41</v>
          </cell>
          <cell r="CT58">
            <v>100</v>
          </cell>
          <cell r="CU58">
            <v>100</v>
          </cell>
          <cell r="CV58">
            <v>2016</v>
          </cell>
          <cell r="CW58">
            <v>2017</v>
          </cell>
          <cell r="CX58" t="str">
            <v>heikerossmann73@gmail.com</v>
          </cell>
          <cell r="CY58" t="b">
            <v>0</v>
          </cell>
          <cell r="CZ58" t="b">
            <v>0</v>
          </cell>
          <cell r="DA58" t="b">
            <v>0</v>
          </cell>
          <cell r="DB58" t="b">
            <v>0</v>
          </cell>
          <cell r="DC58" t="b">
            <v>1</v>
          </cell>
          <cell r="DD58" t="b">
            <v>0</v>
          </cell>
          <cell r="DE58" t="b">
            <v>0</v>
          </cell>
          <cell r="DF58" t="b">
            <v>0</v>
          </cell>
          <cell r="DG58" t="b">
            <v>0</v>
          </cell>
          <cell r="DH58" t="b">
            <v>1</v>
          </cell>
          <cell r="DI58" t="b">
            <v>0</v>
          </cell>
          <cell r="DJ58" t="b">
            <v>0</v>
          </cell>
          <cell r="DK58" t="b">
            <v>0</v>
          </cell>
          <cell r="DL58" t="b">
            <v>0</v>
          </cell>
          <cell r="DM58" t="b">
            <v>0</v>
          </cell>
          <cell r="DN58" t="b">
            <v>0</v>
          </cell>
          <cell r="DO58" t="b">
            <v>0</v>
          </cell>
          <cell r="DP58" t="b">
            <v>0</v>
          </cell>
          <cell r="DQ58" t="b">
            <v>0</v>
          </cell>
          <cell r="DR58" t="b">
            <v>0</v>
          </cell>
          <cell r="DS58" t="b">
            <v>1</v>
          </cell>
          <cell r="DT58" t="b">
            <v>0</v>
          </cell>
          <cell r="DU58" t="b">
            <v>0</v>
          </cell>
          <cell r="DV58" t="b">
            <v>1</v>
          </cell>
        </row>
        <row r="59">
          <cell r="A59" t="str">
            <v>BAG</v>
          </cell>
          <cell r="B59" t="str">
            <v>DE1</v>
          </cell>
          <cell r="C59">
            <v>1</v>
          </cell>
          <cell r="D59">
            <v>0</v>
          </cell>
          <cell r="E59" t="str">
            <v>EC-0001-979710</v>
          </cell>
          <cell r="F59">
            <v>42576</v>
          </cell>
          <cell r="G59">
            <v>42762</v>
          </cell>
          <cell r="H59">
            <v>42762</v>
          </cell>
          <cell r="K59" t="str">
            <v>Fachpädagogin für Bildungsförderung im Elementarbereich Naturwissenschaft undTechnik</v>
          </cell>
          <cell r="R59">
            <v>1</v>
          </cell>
          <cell r="S59">
            <v>42551</v>
          </cell>
          <cell r="T59">
            <v>101</v>
          </cell>
          <cell r="U59" t="str">
            <v>B.Herrenalb VI R1-165039</v>
          </cell>
          <cell r="V59" t="str">
            <v>165039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1</v>
          </cell>
          <cell r="AB59">
            <v>4</v>
          </cell>
          <cell r="AC59">
            <v>1</v>
          </cell>
          <cell r="AD59">
            <v>1</v>
          </cell>
          <cell r="AE59">
            <v>11</v>
          </cell>
          <cell r="AG59" t="str">
            <v>{1,""}</v>
          </cell>
          <cell r="AH59">
            <v>4</v>
          </cell>
          <cell r="AI59">
            <v>2</v>
          </cell>
          <cell r="AJ59">
            <v>5</v>
          </cell>
          <cell r="AM59">
            <v>0</v>
          </cell>
          <cell r="AN59">
            <v>0</v>
          </cell>
          <cell r="AO59">
            <v>0</v>
          </cell>
          <cell r="AP59" t="str">
            <v>{3,""}</v>
          </cell>
          <cell r="AX59">
            <v>1</v>
          </cell>
          <cell r="AY59">
            <v>0</v>
          </cell>
          <cell r="BA59">
            <v>0</v>
          </cell>
          <cell r="BB59">
            <v>0</v>
          </cell>
          <cell r="BC59">
            <v>0</v>
          </cell>
          <cell r="BD59" t="str">
            <v>{4,6,9,""}</v>
          </cell>
          <cell r="BF59">
            <v>6</v>
          </cell>
          <cell r="BG59">
            <v>3</v>
          </cell>
          <cell r="BI59">
            <v>2</v>
          </cell>
          <cell r="BJ59">
            <v>1</v>
          </cell>
          <cell r="BL59">
            <v>8</v>
          </cell>
          <cell r="BM59">
            <v>1</v>
          </cell>
          <cell r="BO59">
            <v>1</v>
          </cell>
          <cell r="BP59" t="str">
            <v>Bad Wimpfen</v>
          </cell>
          <cell r="BQ59" t="str">
            <v>17</v>
          </cell>
          <cell r="BR59" t="str">
            <v>Landgraben</v>
          </cell>
          <cell r="BS59" t="str">
            <v>74206</v>
          </cell>
          <cell r="BT59" t="str">
            <v>Kindergarten Landgraben</v>
          </cell>
          <cell r="BU59" t="str">
            <v>Stadt Bad Wimpfen</v>
          </cell>
          <cell r="BV59" t="str">
            <v>www.badwimpfen.de</v>
          </cell>
          <cell r="BW59">
            <v>3</v>
          </cell>
          <cell r="BX59">
            <v>2</v>
          </cell>
          <cell r="BZ59">
            <v>3</v>
          </cell>
          <cell r="CA59">
            <v>3</v>
          </cell>
          <cell r="CB59">
            <v>4</v>
          </cell>
          <cell r="CC59">
            <v>3</v>
          </cell>
          <cell r="CD59">
            <v>3</v>
          </cell>
          <cell r="CE59">
            <v>3</v>
          </cell>
          <cell r="CF59">
            <v>0</v>
          </cell>
          <cell r="CH59">
            <v>1</v>
          </cell>
          <cell r="CI59">
            <v>0</v>
          </cell>
          <cell r="CJ59">
            <v>0</v>
          </cell>
          <cell r="CK59">
            <v>1</v>
          </cell>
          <cell r="CN59">
            <v>0</v>
          </cell>
          <cell r="CO59">
            <v>0</v>
          </cell>
          <cell r="CP59" t="str">
            <v>EC.0001.15</v>
          </cell>
          <cell r="CQ59" t="str">
            <v>Elternchance – Familien früh für Bildung gewinnen</v>
          </cell>
          <cell r="CR59" t="str">
            <v>5d6ab265-ec73-4535-89d3-80adeddf1663</v>
          </cell>
          <cell r="CS59">
            <v>60</v>
          </cell>
          <cell r="CT59">
            <v>100</v>
          </cell>
          <cell r="CU59">
            <v>100</v>
          </cell>
          <cell r="CV59">
            <v>2016</v>
          </cell>
          <cell r="CW59">
            <v>2017</v>
          </cell>
          <cell r="CX59" t="str">
            <v>sibylle_rossmann@web.de</v>
          </cell>
          <cell r="CY59" t="b">
            <v>0</v>
          </cell>
          <cell r="CZ59" t="b">
            <v>0</v>
          </cell>
          <cell r="DA59" t="b">
            <v>0</v>
          </cell>
          <cell r="DB59" t="b">
            <v>0</v>
          </cell>
          <cell r="DC59" t="b">
            <v>1</v>
          </cell>
          <cell r="DD59" t="b">
            <v>0</v>
          </cell>
          <cell r="DE59" t="b">
            <v>1</v>
          </cell>
          <cell r="DF59" t="b">
            <v>0</v>
          </cell>
          <cell r="DG59" t="b">
            <v>0</v>
          </cell>
          <cell r="DH59" t="b">
            <v>1</v>
          </cell>
          <cell r="DI59" t="b">
            <v>0</v>
          </cell>
          <cell r="DJ59" t="b">
            <v>0</v>
          </cell>
          <cell r="DK59" t="b">
            <v>0</v>
          </cell>
          <cell r="DL59" t="b">
            <v>0</v>
          </cell>
          <cell r="DM59" t="b">
            <v>0</v>
          </cell>
          <cell r="DN59" t="b">
            <v>0</v>
          </cell>
          <cell r="DO59" t="b">
            <v>0</v>
          </cell>
          <cell r="DP59" t="b">
            <v>0</v>
          </cell>
          <cell r="DQ59" t="b">
            <v>0</v>
          </cell>
          <cell r="DR59" t="b">
            <v>0</v>
          </cell>
          <cell r="DS59" t="b">
            <v>1</v>
          </cell>
          <cell r="DT59" t="b">
            <v>0</v>
          </cell>
          <cell r="DU59" t="b">
            <v>0</v>
          </cell>
          <cell r="DV59" t="b">
            <v>1</v>
          </cell>
        </row>
        <row r="60">
          <cell r="A60" t="str">
            <v>BAG</v>
          </cell>
          <cell r="B60" t="str">
            <v>DE2</v>
          </cell>
          <cell r="C60">
            <v>1</v>
          </cell>
          <cell r="D60">
            <v>0</v>
          </cell>
          <cell r="E60" t="str">
            <v>EC-0001-663412</v>
          </cell>
          <cell r="F60">
            <v>42828</v>
          </cell>
          <cell r="G60">
            <v>42930</v>
          </cell>
          <cell r="H60">
            <v>42930</v>
          </cell>
          <cell r="K60" t="str">
            <v>Pschomotorik</v>
          </cell>
          <cell r="L60" t="str">
            <v>Papilio</v>
          </cell>
          <cell r="R60">
            <v>1</v>
          </cell>
          <cell r="S60">
            <v>42565</v>
          </cell>
          <cell r="T60">
            <v>34</v>
          </cell>
          <cell r="U60" t="str">
            <v>Lindau 170715</v>
          </cell>
          <cell r="V60" t="str">
            <v>170715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1</v>
          </cell>
          <cell r="AB60">
            <v>4</v>
          </cell>
          <cell r="AC60">
            <v>1</v>
          </cell>
          <cell r="AD60">
            <v>1</v>
          </cell>
          <cell r="AE60">
            <v>11</v>
          </cell>
          <cell r="AG60" t="str">
            <v>{1,""}</v>
          </cell>
          <cell r="AH60">
            <v>2</v>
          </cell>
          <cell r="AI60">
            <v>1</v>
          </cell>
          <cell r="AJ60">
            <v>5</v>
          </cell>
          <cell r="AM60">
            <v>0</v>
          </cell>
          <cell r="AN60">
            <v>0</v>
          </cell>
          <cell r="AO60">
            <v>0</v>
          </cell>
          <cell r="AP60" t="str">
            <v>{5,""}</v>
          </cell>
          <cell r="AQ60" t="str">
            <v>Fachberatung hat Flyer übergeben und Empfehlung ausgesprochen</v>
          </cell>
          <cell r="AX60">
            <v>2</v>
          </cell>
          <cell r="AY60">
            <v>0</v>
          </cell>
          <cell r="BA60">
            <v>0</v>
          </cell>
          <cell r="BB60">
            <v>0</v>
          </cell>
          <cell r="BC60">
            <v>0</v>
          </cell>
          <cell r="BD60" t="str">
            <v>{6,9,""}</v>
          </cell>
          <cell r="BF60">
            <v>6</v>
          </cell>
          <cell r="BG60">
            <v>1</v>
          </cell>
          <cell r="BI60">
            <v>8</v>
          </cell>
          <cell r="BJ60">
            <v>1</v>
          </cell>
          <cell r="BL60">
            <v>2</v>
          </cell>
          <cell r="BM60">
            <v>2</v>
          </cell>
          <cell r="BO60">
            <v>2</v>
          </cell>
          <cell r="BP60" t="str">
            <v>Affing/Bergen</v>
          </cell>
          <cell r="BQ60" t="str">
            <v>1</v>
          </cell>
          <cell r="BR60" t="str">
            <v>Gloggerberg</v>
          </cell>
          <cell r="BS60" t="str">
            <v>86444</v>
          </cell>
          <cell r="BT60" t="str">
            <v>Kindertagesstätte Bergen</v>
          </cell>
          <cell r="BU60" t="str">
            <v>Gemeinde Affing</v>
          </cell>
          <cell r="BV60" t="str">
            <v>www.kiga.bergen</v>
          </cell>
          <cell r="BW60">
            <v>2</v>
          </cell>
          <cell r="BX60">
            <v>2</v>
          </cell>
          <cell r="BZ60">
            <v>4</v>
          </cell>
          <cell r="CA60">
            <v>1</v>
          </cell>
          <cell r="CB60">
            <v>2</v>
          </cell>
          <cell r="CC60">
            <v>1</v>
          </cell>
          <cell r="CD60">
            <v>3</v>
          </cell>
          <cell r="CE60">
            <v>3</v>
          </cell>
          <cell r="CF60">
            <v>0</v>
          </cell>
          <cell r="CH60">
            <v>1</v>
          </cell>
          <cell r="CI60">
            <v>0</v>
          </cell>
          <cell r="CJ60">
            <v>0</v>
          </cell>
          <cell r="CK60">
            <v>1</v>
          </cell>
          <cell r="CN60">
            <v>0</v>
          </cell>
          <cell r="CO60">
            <v>0</v>
          </cell>
          <cell r="CP60" t="str">
            <v>EC.0001.15</v>
          </cell>
          <cell r="CQ60" t="str">
            <v>Elternchance – Familien früh für Bildung gewinnen</v>
          </cell>
          <cell r="CR60" t="str">
            <v>d7cfb0b5-b46f-4dfb-a4fe-8a8615da4625</v>
          </cell>
          <cell r="CS60">
            <v>49</v>
          </cell>
          <cell r="CT60">
            <v>100</v>
          </cell>
          <cell r="CU60">
            <v>100</v>
          </cell>
          <cell r="CV60">
            <v>2017</v>
          </cell>
          <cell r="CW60">
            <v>2017</v>
          </cell>
          <cell r="CY60" t="b">
            <v>0</v>
          </cell>
          <cell r="CZ60" t="b">
            <v>0</v>
          </cell>
          <cell r="DA60" t="b">
            <v>0</v>
          </cell>
          <cell r="DB60" t="b">
            <v>0</v>
          </cell>
          <cell r="DC60" t="b">
            <v>1</v>
          </cell>
          <cell r="DD60" t="b">
            <v>0</v>
          </cell>
          <cell r="DE60" t="b">
            <v>0</v>
          </cell>
          <cell r="DF60" t="b">
            <v>0</v>
          </cell>
          <cell r="DG60" t="b">
            <v>0</v>
          </cell>
          <cell r="DH60" t="b">
            <v>1</v>
          </cell>
          <cell r="DI60" t="b">
            <v>0</v>
          </cell>
          <cell r="DJ60" t="b">
            <v>0</v>
          </cell>
          <cell r="DK60" t="b">
            <v>0</v>
          </cell>
          <cell r="DL60" t="b">
            <v>0</v>
          </cell>
          <cell r="DM60" t="b">
            <v>0</v>
          </cell>
          <cell r="DN60" t="b">
            <v>0</v>
          </cell>
          <cell r="DO60" t="b">
            <v>0</v>
          </cell>
          <cell r="DP60" t="b">
            <v>0</v>
          </cell>
          <cell r="DQ60" t="b">
            <v>0</v>
          </cell>
          <cell r="DR60" t="b">
            <v>0</v>
          </cell>
          <cell r="DS60" t="b">
            <v>1</v>
          </cell>
          <cell r="DT60" t="b">
            <v>0</v>
          </cell>
          <cell r="DU60" t="b">
            <v>0</v>
          </cell>
          <cell r="DV60" t="b">
            <v>1</v>
          </cell>
        </row>
        <row r="61">
          <cell r="A61" t="str">
            <v>BAG</v>
          </cell>
          <cell r="B61" t="str">
            <v>DEB</v>
          </cell>
          <cell r="C61">
            <v>1</v>
          </cell>
          <cell r="D61">
            <v>0</v>
          </cell>
          <cell r="E61" t="str">
            <v>EC-0001-679724</v>
          </cell>
          <cell r="F61">
            <v>42541</v>
          </cell>
          <cell r="G61">
            <v>42706</v>
          </cell>
          <cell r="H61">
            <v>42680</v>
          </cell>
          <cell r="R61">
            <v>1</v>
          </cell>
          <cell r="S61">
            <v>42486</v>
          </cell>
          <cell r="T61">
            <v>76</v>
          </cell>
          <cell r="U61" t="str">
            <v>Hamm R1-165033</v>
          </cell>
          <cell r="V61" t="str">
            <v>165033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1</v>
          </cell>
          <cell r="AB61">
            <v>4</v>
          </cell>
          <cell r="AC61">
            <v>1</v>
          </cell>
          <cell r="AD61">
            <v>1</v>
          </cell>
          <cell r="AE61">
            <v>11</v>
          </cell>
          <cell r="AG61" t="str">
            <v>{2,""}</v>
          </cell>
          <cell r="AI61">
            <v>1</v>
          </cell>
          <cell r="AM61">
            <v>0</v>
          </cell>
          <cell r="AN61">
            <v>0</v>
          </cell>
          <cell r="AO61">
            <v>0</v>
          </cell>
          <cell r="AP61" t="str">
            <v>{3,""}</v>
          </cell>
          <cell r="AX61">
            <v>1</v>
          </cell>
          <cell r="AY61">
            <v>0</v>
          </cell>
          <cell r="BA61">
            <v>0</v>
          </cell>
          <cell r="BB61">
            <v>0</v>
          </cell>
          <cell r="BC61">
            <v>0</v>
          </cell>
          <cell r="BD61" t="str">
            <v>{2,6,9,""}</v>
          </cell>
          <cell r="BF61">
            <v>2</v>
          </cell>
          <cell r="BG61">
            <v>2</v>
          </cell>
          <cell r="BO61">
            <v>10</v>
          </cell>
          <cell r="BP61" t="str">
            <v>Werne</v>
          </cell>
          <cell r="BQ61" t="str">
            <v>40a</v>
          </cell>
          <cell r="BR61" t="str">
            <v>Berlinerstr.</v>
          </cell>
          <cell r="BS61" t="str">
            <v>59368</v>
          </cell>
          <cell r="BT61" t="str">
            <v>Kita "Kunterbunt" Familienzentrum Werne-West</v>
          </cell>
          <cell r="BU61" t="str">
            <v>Kindergarten- Trägerverein Berliner Straße e.V.</v>
          </cell>
          <cell r="BV61" t="str">
            <v>www.kita-kunterbunt-werne.de</v>
          </cell>
          <cell r="BW61">
            <v>3</v>
          </cell>
          <cell r="BX61">
            <v>2</v>
          </cell>
          <cell r="BZ61">
            <v>4</v>
          </cell>
          <cell r="CA61">
            <v>4</v>
          </cell>
          <cell r="CB61">
            <v>4</v>
          </cell>
          <cell r="CC61">
            <v>4</v>
          </cell>
          <cell r="CD61">
            <v>3</v>
          </cell>
          <cell r="CE61">
            <v>4</v>
          </cell>
          <cell r="CF61">
            <v>1</v>
          </cell>
          <cell r="CG61" t="str">
            <v>R1-165035</v>
          </cell>
          <cell r="CH61">
            <v>1</v>
          </cell>
          <cell r="CI61">
            <v>0</v>
          </cell>
          <cell r="CJ61">
            <v>0</v>
          </cell>
          <cell r="CK61">
            <v>1</v>
          </cell>
          <cell r="CL61">
            <v>1</v>
          </cell>
          <cell r="CN61">
            <v>0</v>
          </cell>
          <cell r="CO61">
            <v>1</v>
          </cell>
          <cell r="CP61" t="str">
            <v>EC.0001.15</v>
          </cell>
          <cell r="CQ61" t="str">
            <v>Elternchance – Familien früh für Bildung gewinnen</v>
          </cell>
          <cell r="CR61" t="str">
            <v>13f16cd9-e7fd-4b98-8331-93ea6a7d007f</v>
          </cell>
          <cell r="CS61">
            <v>28</v>
          </cell>
          <cell r="CT61">
            <v>100</v>
          </cell>
          <cell r="CU61">
            <v>100</v>
          </cell>
          <cell r="CV61">
            <v>2016</v>
          </cell>
          <cell r="CW61">
            <v>2016</v>
          </cell>
          <cell r="CX61" t="str">
            <v>diane_ruhland@web.de</v>
          </cell>
          <cell r="CY61" t="b">
            <v>0</v>
          </cell>
          <cell r="CZ61" t="b">
            <v>0</v>
          </cell>
          <cell r="DA61" t="b">
            <v>0</v>
          </cell>
          <cell r="DB61" t="b">
            <v>0</v>
          </cell>
          <cell r="DC61" t="b">
            <v>1</v>
          </cell>
          <cell r="DD61" t="b">
            <v>0</v>
          </cell>
          <cell r="DE61" t="b">
            <v>0</v>
          </cell>
          <cell r="DF61" t="b">
            <v>0</v>
          </cell>
          <cell r="DG61" t="b">
            <v>0</v>
          </cell>
          <cell r="DH61" t="b">
            <v>1</v>
          </cell>
          <cell r="DI61" t="b">
            <v>0</v>
          </cell>
          <cell r="DJ61" t="b">
            <v>0</v>
          </cell>
          <cell r="DK61" t="b">
            <v>0</v>
          </cell>
          <cell r="DL61" t="b">
            <v>0</v>
          </cell>
          <cell r="DM61" t="b">
            <v>0</v>
          </cell>
          <cell r="DN61" t="b">
            <v>0</v>
          </cell>
          <cell r="DO61" t="b">
            <v>0</v>
          </cell>
          <cell r="DP61" t="b">
            <v>0</v>
          </cell>
          <cell r="DQ61" t="b">
            <v>0</v>
          </cell>
          <cell r="DR61" t="b">
            <v>0</v>
          </cell>
          <cell r="DS61" t="b">
            <v>1</v>
          </cell>
          <cell r="DT61" t="b">
            <v>0</v>
          </cell>
          <cell r="DU61" t="b">
            <v>0</v>
          </cell>
          <cell r="DV61" t="b">
            <v>1</v>
          </cell>
        </row>
        <row r="62">
          <cell r="A62" t="str">
            <v>BAG</v>
          </cell>
          <cell r="B62" t="str">
            <v>DEA</v>
          </cell>
          <cell r="C62">
            <v>1</v>
          </cell>
          <cell r="D62">
            <v>0</v>
          </cell>
          <cell r="E62" t="str">
            <v>EC-0001-768675</v>
          </cell>
          <cell r="F62">
            <v>42541</v>
          </cell>
          <cell r="G62">
            <v>42685</v>
          </cell>
          <cell r="H62">
            <v>42765</v>
          </cell>
          <cell r="R62">
            <v>1</v>
          </cell>
          <cell r="S62">
            <v>42429</v>
          </cell>
          <cell r="T62">
            <v>77</v>
          </cell>
          <cell r="U62" t="str">
            <v>Aachen II R1-165032</v>
          </cell>
          <cell r="V62" t="str">
            <v>165032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1</v>
          </cell>
          <cell r="AB62">
            <v>7</v>
          </cell>
          <cell r="AC62">
            <v>1</v>
          </cell>
          <cell r="AD62">
            <v>1</v>
          </cell>
          <cell r="AE62">
            <v>11</v>
          </cell>
          <cell r="AG62" t="str">
            <v>{1,""}</v>
          </cell>
          <cell r="AH62">
            <v>1</v>
          </cell>
          <cell r="AI62">
            <v>1</v>
          </cell>
          <cell r="AJ62">
            <v>1</v>
          </cell>
          <cell r="AM62">
            <v>0</v>
          </cell>
          <cell r="AN62">
            <v>0</v>
          </cell>
          <cell r="AO62">
            <v>0</v>
          </cell>
          <cell r="AP62" t="str">
            <v>{3,""}</v>
          </cell>
          <cell r="AT62">
            <v>10</v>
          </cell>
          <cell r="AX62">
            <v>1</v>
          </cell>
          <cell r="AY62">
            <v>0</v>
          </cell>
          <cell r="BA62">
            <v>0</v>
          </cell>
          <cell r="BB62">
            <v>0</v>
          </cell>
          <cell r="BC62">
            <v>0</v>
          </cell>
          <cell r="BD62" t="str">
            <v>{4,6,9,""}</v>
          </cell>
          <cell r="BF62">
            <v>2</v>
          </cell>
          <cell r="BG62">
            <v>1</v>
          </cell>
          <cell r="BO62">
            <v>10</v>
          </cell>
          <cell r="BP62" t="str">
            <v>Gelsenkirchen</v>
          </cell>
          <cell r="BQ62" t="str">
            <v>6</v>
          </cell>
          <cell r="BR62" t="str">
            <v>Surressestr.</v>
          </cell>
          <cell r="BS62" t="str">
            <v>45891</v>
          </cell>
          <cell r="BT62" t="str">
            <v>Ev. Matthäuskindergarten</v>
          </cell>
          <cell r="BU62" t="str">
            <v>Ev. Kindergartengemeinschaft Gelsenkirchen und Wattenscheid</v>
          </cell>
          <cell r="BW62">
            <v>2</v>
          </cell>
          <cell r="BX62">
            <v>1</v>
          </cell>
          <cell r="BZ62">
            <v>2</v>
          </cell>
          <cell r="CA62">
            <v>2</v>
          </cell>
          <cell r="CB62">
            <v>1</v>
          </cell>
          <cell r="CC62">
            <v>2</v>
          </cell>
          <cell r="CD62">
            <v>4</v>
          </cell>
          <cell r="CE62">
            <v>3</v>
          </cell>
          <cell r="CF62">
            <v>0</v>
          </cell>
          <cell r="CH62">
            <v>1</v>
          </cell>
          <cell r="CI62">
            <v>0</v>
          </cell>
          <cell r="CJ62">
            <v>0</v>
          </cell>
          <cell r="CK62">
            <v>1</v>
          </cell>
          <cell r="CN62">
            <v>0</v>
          </cell>
          <cell r="CO62">
            <v>0</v>
          </cell>
          <cell r="CP62" t="str">
            <v>EC.0001.15</v>
          </cell>
          <cell r="CQ62" t="str">
            <v>Elternchance – Familien früh für Bildung gewinnen</v>
          </cell>
          <cell r="CR62" t="str">
            <v>977eff9f-0b6d-40e3-a213-cb76ce4ae22e</v>
          </cell>
          <cell r="CS62">
            <v>26</v>
          </cell>
          <cell r="CT62">
            <v>100</v>
          </cell>
          <cell r="CU62">
            <v>100</v>
          </cell>
          <cell r="CV62">
            <v>2016</v>
          </cell>
          <cell r="CW62">
            <v>2017</v>
          </cell>
          <cell r="CY62" t="b">
            <v>0</v>
          </cell>
          <cell r="CZ62" t="b">
            <v>0</v>
          </cell>
          <cell r="DA62" t="b">
            <v>0</v>
          </cell>
          <cell r="DB62" t="b">
            <v>0</v>
          </cell>
          <cell r="DC62" t="b">
            <v>1</v>
          </cell>
          <cell r="DD62" t="b">
            <v>0</v>
          </cell>
          <cell r="DE62" t="b">
            <v>0</v>
          </cell>
          <cell r="DF62" t="b">
            <v>0</v>
          </cell>
          <cell r="DG62" t="b">
            <v>0</v>
          </cell>
          <cell r="DH62" t="b">
            <v>1</v>
          </cell>
          <cell r="DI62" t="b">
            <v>0</v>
          </cell>
          <cell r="DJ62" t="b">
            <v>0</v>
          </cell>
          <cell r="DK62" t="b">
            <v>0</v>
          </cell>
          <cell r="DL62" t="b">
            <v>0</v>
          </cell>
          <cell r="DM62" t="b">
            <v>0</v>
          </cell>
          <cell r="DN62" t="b">
            <v>0</v>
          </cell>
          <cell r="DO62" t="b">
            <v>0</v>
          </cell>
          <cell r="DP62" t="b">
            <v>0</v>
          </cell>
          <cell r="DQ62" t="b">
            <v>0</v>
          </cell>
          <cell r="DR62" t="b">
            <v>0</v>
          </cell>
          <cell r="DS62" t="b">
            <v>1</v>
          </cell>
          <cell r="DT62" t="b">
            <v>0</v>
          </cell>
          <cell r="DU62" t="b">
            <v>0</v>
          </cell>
          <cell r="DV62" t="b">
            <v>1</v>
          </cell>
        </row>
        <row r="63">
          <cell r="A63" t="str">
            <v>BAG</v>
          </cell>
          <cell r="B63" t="str">
            <v>DEG</v>
          </cell>
          <cell r="C63">
            <v>2</v>
          </cell>
          <cell r="D63">
            <v>0</v>
          </cell>
          <cell r="E63" t="str">
            <v>EC-0001-720017</v>
          </cell>
          <cell r="F63">
            <v>42807</v>
          </cell>
          <cell r="G63">
            <v>42902</v>
          </cell>
          <cell r="H63">
            <v>42902</v>
          </cell>
          <cell r="R63">
            <v>1</v>
          </cell>
          <cell r="S63">
            <v>42608</v>
          </cell>
          <cell r="T63">
            <v>28</v>
          </cell>
          <cell r="U63" t="str">
            <v xml:space="preserve">Weimar 170712 </v>
          </cell>
          <cell r="V63" t="str">
            <v>170712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</v>
          </cell>
          <cell r="AB63">
            <v>7</v>
          </cell>
          <cell r="AC63">
            <v>2</v>
          </cell>
          <cell r="AD63">
            <v>13</v>
          </cell>
          <cell r="AE63">
            <v>8</v>
          </cell>
          <cell r="AG63" t="str">
            <v>{1,""}</v>
          </cell>
          <cell r="AH63">
            <v>2</v>
          </cell>
          <cell r="AI63">
            <v>2</v>
          </cell>
          <cell r="AJ63">
            <v>3</v>
          </cell>
          <cell r="AM63">
            <v>1</v>
          </cell>
          <cell r="AN63">
            <v>1</v>
          </cell>
          <cell r="AO63">
            <v>0</v>
          </cell>
          <cell r="AP63" t="str">
            <v>{2,5,""}</v>
          </cell>
          <cell r="AQ63" t="str">
            <v>bei dem Fachberater unseres Kindergartens</v>
          </cell>
          <cell r="AX63">
            <v>1</v>
          </cell>
          <cell r="AY63">
            <v>0</v>
          </cell>
          <cell r="BA63">
            <v>0</v>
          </cell>
          <cell r="BB63">
            <v>0</v>
          </cell>
          <cell r="BC63">
            <v>0</v>
          </cell>
          <cell r="BD63" t="str">
            <v>{4,6,9,""}</v>
          </cell>
          <cell r="BF63">
            <v>6</v>
          </cell>
          <cell r="BG63">
            <v>2</v>
          </cell>
          <cell r="BI63">
            <v>1</v>
          </cell>
          <cell r="BJ63">
            <v>1</v>
          </cell>
          <cell r="BL63">
            <v>8</v>
          </cell>
          <cell r="BM63">
            <v>2</v>
          </cell>
          <cell r="BP63" t="str">
            <v>Erfurt/OT-Kühnhausen</v>
          </cell>
          <cell r="BQ63" t="str">
            <v>25</v>
          </cell>
          <cell r="BR63" t="str">
            <v>Am Weißfrauenbach</v>
          </cell>
          <cell r="BS63" t="str">
            <v>99090</v>
          </cell>
          <cell r="BT63" t="str">
            <v>Kita "Nesthäkchen"</v>
          </cell>
          <cell r="BU63" t="str">
            <v>Volkssolidarität Kinder und Jugendwerk</v>
          </cell>
          <cell r="BV63" t="str">
            <v>www.volkssolidaritaet.de</v>
          </cell>
          <cell r="BW63">
            <v>3</v>
          </cell>
          <cell r="BX63">
            <v>2</v>
          </cell>
          <cell r="BZ63">
            <v>4</v>
          </cell>
          <cell r="CA63">
            <v>6</v>
          </cell>
          <cell r="CB63">
            <v>3</v>
          </cell>
          <cell r="CC63">
            <v>4</v>
          </cell>
          <cell r="CD63">
            <v>4</v>
          </cell>
          <cell r="CE63">
            <v>4</v>
          </cell>
          <cell r="CF63">
            <v>0</v>
          </cell>
          <cell r="CH63">
            <v>1</v>
          </cell>
          <cell r="CI63">
            <v>0</v>
          </cell>
          <cell r="CJ63">
            <v>0</v>
          </cell>
          <cell r="CK63">
            <v>1</v>
          </cell>
          <cell r="CN63">
            <v>0</v>
          </cell>
          <cell r="CO63">
            <v>0</v>
          </cell>
          <cell r="CP63" t="str">
            <v>EC.0001.15</v>
          </cell>
          <cell r="CQ63" t="str">
            <v>Elternchance – Familien früh für Bildung gewinnen</v>
          </cell>
          <cell r="CR63" t="str">
            <v>8be94aaa-e8f4-4493-87cf-6da44ac8fa07</v>
          </cell>
          <cell r="CS63">
            <v>34</v>
          </cell>
          <cell r="CT63">
            <v>100</v>
          </cell>
          <cell r="CU63">
            <v>100</v>
          </cell>
          <cell r="CV63">
            <v>2017</v>
          </cell>
          <cell r="CW63">
            <v>2017</v>
          </cell>
          <cell r="CX63" t="str">
            <v>mia_maxi@web.de</v>
          </cell>
          <cell r="CY63" t="b">
            <v>0</v>
          </cell>
          <cell r="CZ63" t="b">
            <v>0</v>
          </cell>
          <cell r="DA63" t="b">
            <v>0</v>
          </cell>
          <cell r="DB63" t="b">
            <v>0</v>
          </cell>
          <cell r="DC63" t="b">
            <v>1</v>
          </cell>
          <cell r="DD63" t="b">
            <v>0</v>
          </cell>
          <cell r="DE63" t="b">
            <v>0</v>
          </cell>
          <cell r="DF63" t="b">
            <v>0</v>
          </cell>
          <cell r="DG63" t="b">
            <v>0</v>
          </cell>
          <cell r="DH63" t="b">
            <v>0</v>
          </cell>
          <cell r="DI63" t="b">
            <v>1</v>
          </cell>
          <cell r="DJ63" t="b">
            <v>0</v>
          </cell>
          <cell r="DK63" t="b">
            <v>0</v>
          </cell>
          <cell r="DL63" t="b">
            <v>0</v>
          </cell>
          <cell r="DM63" t="b">
            <v>0</v>
          </cell>
          <cell r="DN63" t="b">
            <v>0</v>
          </cell>
          <cell r="DO63" t="b">
            <v>0</v>
          </cell>
          <cell r="DP63" t="b">
            <v>0</v>
          </cell>
          <cell r="DQ63" t="b">
            <v>0</v>
          </cell>
          <cell r="DR63" t="b">
            <v>0</v>
          </cell>
          <cell r="DS63" t="b">
            <v>1</v>
          </cell>
          <cell r="DT63" t="b">
            <v>0</v>
          </cell>
          <cell r="DU63" t="b">
            <v>0</v>
          </cell>
          <cell r="DV63" t="b">
            <v>1</v>
          </cell>
        </row>
        <row r="64">
          <cell r="A64" t="str">
            <v>BAG</v>
          </cell>
          <cell r="B64" t="str">
            <v>DE8</v>
          </cell>
          <cell r="C64">
            <v>2</v>
          </cell>
          <cell r="D64">
            <v>0</v>
          </cell>
          <cell r="E64" t="str">
            <v>EC-0001-654410</v>
          </cell>
          <cell r="F64">
            <v>42471</v>
          </cell>
          <cell r="G64">
            <v>42559</v>
          </cell>
          <cell r="H64">
            <v>42559</v>
          </cell>
          <cell r="R64">
            <v>1</v>
          </cell>
          <cell r="S64">
            <v>42425</v>
          </cell>
          <cell r="T64">
            <v>84</v>
          </cell>
          <cell r="U64" t="str">
            <v>Greifswald R3-165007</v>
          </cell>
          <cell r="V64" t="str">
            <v>165007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1</v>
          </cell>
          <cell r="AB64">
            <v>4</v>
          </cell>
          <cell r="AC64">
            <v>1</v>
          </cell>
          <cell r="AD64">
            <v>1</v>
          </cell>
          <cell r="AE64">
            <v>11</v>
          </cell>
          <cell r="AG64" t="str">
            <v>{1,""}</v>
          </cell>
          <cell r="AH64">
            <v>2</v>
          </cell>
          <cell r="AI64">
            <v>1</v>
          </cell>
          <cell r="AJ64">
            <v>2</v>
          </cell>
          <cell r="AM64">
            <v>0</v>
          </cell>
          <cell r="AN64">
            <v>1</v>
          </cell>
          <cell r="AO64">
            <v>0</v>
          </cell>
          <cell r="AP64" t="str">
            <v>{3,4,""}</v>
          </cell>
          <cell r="AX64">
            <v>2</v>
          </cell>
          <cell r="AY64">
            <v>0</v>
          </cell>
          <cell r="BA64">
            <v>0</v>
          </cell>
          <cell r="BB64">
            <v>0</v>
          </cell>
          <cell r="BC64">
            <v>0</v>
          </cell>
          <cell r="BD64" t="str">
            <v>{6,7,9,""}</v>
          </cell>
          <cell r="BF64">
            <v>6</v>
          </cell>
          <cell r="BG64">
            <v>1</v>
          </cell>
          <cell r="BO64">
            <v>8</v>
          </cell>
          <cell r="BP64" t="str">
            <v>Bad Doberan</v>
          </cell>
          <cell r="BQ64" t="str">
            <v>26a</v>
          </cell>
          <cell r="BR64" t="str">
            <v>Ehm-Welk-Str.</v>
          </cell>
          <cell r="BS64" t="str">
            <v>18209</v>
          </cell>
          <cell r="BT64" t="str">
            <v>DRK Kita Buchenbergzwerge Bad Doberan</v>
          </cell>
          <cell r="BU64" t="str">
            <v>DRK</v>
          </cell>
          <cell r="BV64" t="str">
            <v>www.drk-doberan.de</v>
          </cell>
          <cell r="BW64">
            <v>3</v>
          </cell>
          <cell r="BX64">
            <v>2</v>
          </cell>
          <cell r="BZ64">
            <v>2</v>
          </cell>
          <cell r="CA64">
            <v>4</v>
          </cell>
          <cell r="CB64">
            <v>3</v>
          </cell>
          <cell r="CC64">
            <v>3</v>
          </cell>
          <cell r="CD64">
            <v>2</v>
          </cell>
          <cell r="CE64">
            <v>3</v>
          </cell>
          <cell r="CF64">
            <v>0</v>
          </cell>
          <cell r="CH64">
            <v>1</v>
          </cell>
          <cell r="CI64">
            <v>0</v>
          </cell>
          <cell r="CJ64">
            <v>0</v>
          </cell>
          <cell r="CK64">
            <v>1</v>
          </cell>
          <cell r="CN64">
            <v>0</v>
          </cell>
          <cell r="CO64">
            <v>0</v>
          </cell>
          <cell r="CP64" t="str">
            <v>EC.0001.15</v>
          </cell>
          <cell r="CQ64" t="str">
            <v>Elternchance – Familien früh für Bildung gewinnen</v>
          </cell>
          <cell r="CR64" t="str">
            <v>4a01daf6-856c-4e80-a6a2-5e8990107b18</v>
          </cell>
          <cell r="CS64">
            <v>24</v>
          </cell>
          <cell r="CT64">
            <v>100</v>
          </cell>
          <cell r="CU64">
            <v>100</v>
          </cell>
          <cell r="CV64">
            <v>2016</v>
          </cell>
          <cell r="CW64">
            <v>2016</v>
          </cell>
          <cell r="CY64" t="b">
            <v>0</v>
          </cell>
          <cell r="CZ64" t="b">
            <v>0</v>
          </cell>
          <cell r="DA64" t="b">
            <v>0</v>
          </cell>
          <cell r="DB64" t="b">
            <v>0</v>
          </cell>
          <cell r="DC64" t="b">
            <v>1</v>
          </cell>
          <cell r="DD64" t="b">
            <v>1</v>
          </cell>
          <cell r="DE64" t="b">
            <v>0</v>
          </cell>
          <cell r="DF64" t="b">
            <v>0</v>
          </cell>
          <cell r="DG64" t="b">
            <v>0</v>
          </cell>
          <cell r="DH64" t="b">
            <v>1</v>
          </cell>
          <cell r="DI64" t="b">
            <v>0</v>
          </cell>
          <cell r="DJ64" t="b">
            <v>0</v>
          </cell>
          <cell r="DK64" t="b">
            <v>0</v>
          </cell>
          <cell r="DL64" t="b">
            <v>0</v>
          </cell>
          <cell r="DM64" t="b">
            <v>0</v>
          </cell>
          <cell r="DN64" t="b">
            <v>0</v>
          </cell>
          <cell r="DO64" t="b">
            <v>0</v>
          </cell>
          <cell r="DP64" t="b">
            <v>0</v>
          </cell>
          <cell r="DQ64" t="b">
            <v>0</v>
          </cell>
          <cell r="DR64" t="b">
            <v>0</v>
          </cell>
          <cell r="DS64" t="b">
            <v>1</v>
          </cell>
          <cell r="DT64" t="b">
            <v>0</v>
          </cell>
          <cell r="DU64" t="b">
            <v>0</v>
          </cell>
          <cell r="DV64" t="b">
            <v>1</v>
          </cell>
        </row>
        <row r="65">
          <cell r="A65" t="str">
            <v>BAG</v>
          </cell>
          <cell r="B65" t="str">
            <v>DEB</v>
          </cell>
          <cell r="C65">
            <v>1</v>
          </cell>
          <cell r="D65">
            <v>0</v>
          </cell>
          <cell r="E65" t="str">
            <v>EC-0001-796716</v>
          </cell>
          <cell r="F65">
            <v>42541</v>
          </cell>
          <cell r="G65">
            <v>42706</v>
          </cell>
          <cell r="H65">
            <v>42706</v>
          </cell>
          <cell r="K65" t="str">
            <v>Teamerin zum Programm FuN Familie</v>
          </cell>
          <cell r="L65" t="str">
            <v>Teamerin zum Programm FuN Baby</v>
          </cell>
          <cell r="M65" t="str">
            <v>Teamerin zum Programm FuN Kleinkind</v>
          </cell>
          <cell r="Q65" t="str">
            <v>keine</v>
          </cell>
          <cell r="R65">
            <v>1</v>
          </cell>
          <cell r="S65">
            <v>42348</v>
          </cell>
          <cell r="T65">
            <v>76</v>
          </cell>
          <cell r="U65" t="str">
            <v>Hamm R1-165033</v>
          </cell>
          <cell r="V65" t="str">
            <v>165033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1</v>
          </cell>
          <cell r="AB65">
            <v>7</v>
          </cell>
          <cell r="AC65">
            <v>3</v>
          </cell>
          <cell r="AD65">
            <v>13</v>
          </cell>
          <cell r="AE65">
            <v>7</v>
          </cell>
          <cell r="AG65" t="str">
            <v>{2,""}</v>
          </cell>
          <cell r="AH65">
            <v>2</v>
          </cell>
          <cell r="AI65">
            <v>2</v>
          </cell>
          <cell r="AJ65">
            <v>5</v>
          </cell>
          <cell r="AM65">
            <v>0</v>
          </cell>
          <cell r="AN65">
            <v>1</v>
          </cell>
          <cell r="AO65">
            <v>0</v>
          </cell>
          <cell r="AP65" t="str">
            <v>{2,4,""}</v>
          </cell>
          <cell r="AT65">
            <v>10</v>
          </cell>
          <cell r="AX65">
            <v>1</v>
          </cell>
          <cell r="AY65">
            <v>0</v>
          </cell>
          <cell r="BA65">
            <v>0</v>
          </cell>
          <cell r="BB65">
            <v>0</v>
          </cell>
          <cell r="BC65">
            <v>0</v>
          </cell>
          <cell r="BD65" t="str">
            <v>{3,11,12,""}</v>
          </cell>
          <cell r="BF65">
            <v>1</v>
          </cell>
          <cell r="BG65">
            <v>4</v>
          </cell>
          <cell r="BI65">
            <v>10</v>
          </cell>
          <cell r="BJ65">
            <v>2</v>
          </cell>
          <cell r="BL65">
            <v>3</v>
          </cell>
          <cell r="BM65">
            <v>3</v>
          </cell>
          <cell r="BO65">
            <v>10</v>
          </cell>
          <cell r="BP65" t="str">
            <v>Bad Salzuflen</v>
          </cell>
          <cell r="BQ65" t="str">
            <v>26 a</v>
          </cell>
          <cell r="BR65" t="str">
            <v>Waldstraße</v>
          </cell>
          <cell r="BS65" t="str">
            <v>32105</v>
          </cell>
          <cell r="BT65" t="str">
            <v>AWO Familienzentrum</v>
          </cell>
          <cell r="BU65" t="str">
            <v>Stadt Bad Salzuflen</v>
          </cell>
          <cell r="BV65" t="str">
            <v>www.awo-familienzentren-owl.de</v>
          </cell>
          <cell r="BW65">
            <v>3</v>
          </cell>
          <cell r="BX65">
            <v>2</v>
          </cell>
          <cell r="BZ65">
            <v>3</v>
          </cell>
          <cell r="CA65">
            <v>4</v>
          </cell>
          <cell r="CB65">
            <v>6</v>
          </cell>
          <cell r="CC65">
            <v>4</v>
          </cell>
          <cell r="CD65">
            <v>2</v>
          </cell>
          <cell r="CE65">
            <v>3</v>
          </cell>
          <cell r="CF65">
            <v>0</v>
          </cell>
          <cell r="CH65">
            <v>1</v>
          </cell>
          <cell r="CI65">
            <v>0</v>
          </cell>
          <cell r="CJ65">
            <v>0</v>
          </cell>
          <cell r="CK65">
            <v>1</v>
          </cell>
          <cell r="CN65">
            <v>0</v>
          </cell>
          <cell r="CO65">
            <v>0</v>
          </cell>
          <cell r="CP65" t="str">
            <v>EC.0001.15</v>
          </cell>
          <cell r="CQ65" t="str">
            <v>Elternchance – Familien früh für Bildung gewinnen</v>
          </cell>
          <cell r="CR65" t="str">
            <v>332ebb50-faf1-4b85-bc5b-d9d29a2765ca</v>
          </cell>
          <cell r="CS65">
            <v>57</v>
          </cell>
          <cell r="CT65">
            <v>100</v>
          </cell>
          <cell r="CU65">
            <v>100</v>
          </cell>
          <cell r="CV65">
            <v>2016</v>
          </cell>
          <cell r="CW65">
            <v>2016</v>
          </cell>
          <cell r="CX65" t="str">
            <v>regina.runte@gmx.de</v>
          </cell>
          <cell r="CY65" t="b">
            <v>0</v>
          </cell>
          <cell r="CZ65" t="b">
            <v>0</v>
          </cell>
          <cell r="DA65" t="b">
            <v>0</v>
          </cell>
          <cell r="DB65" t="b">
            <v>0</v>
          </cell>
          <cell r="DC65" t="b">
            <v>1</v>
          </cell>
          <cell r="DD65" t="b">
            <v>0</v>
          </cell>
          <cell r="DE65" t="b">
            <v>1</v>
          </cell>
          <cell r="DF65" t="b">
            <v>0</v>
          </cell>
          <cell r="DG65" t="b">
            <v>0</v>
          </cell>
          <cell r="DH65" t="b">
            <v>0</v>
          </cell>
          <cell r="DI65" t="b">
            <v>1</v>
          </cell>
          <cell r="DJ65" t="b">
            <v>0</v>
          </cell>
          <cell r="DK65" t="b">
            <v>0</v>
          </cell>
          <cell r="DL65" t="b">
            <v>0</v>
          </cell>
          <cell r="DM65" t="b">
            <v>0</v>
          </cell>
          <cell r="DN65" t="b">
            <v>0</v>
          </cell>
          <cell r="DO65" t="b">
            <v>0</v>
          </cell>
          <cell r="DP65" t="b">
            <v>0</v>
          </cell>
          <cell r="DQ65" t="b">
            <v>0</v>
          </cell>
          <cell r="DR65" t="b">
            <v>0</v>
          </cell>
          <cell r="DS65" t="b">
            <v>1</v>
          </cell>
          <cell r="DT65" t="b">
            <v>0</v>
          </cell>
          <cell r="DU65" t="b">
            <v>0</v>
          </cell>
          <cell r="DV65" t="b">
            <v>1</v>
          </cell>
        </row>
        <row r="66">
          <cell r="A66" t="str">
            <v>BAG</v>
          </cell>
          <cell r="B66" t="str">
            <v>DE3</v>
          </cell>
          <cell r="C66">
            <v>1</v>
          </cell>
          <cell r="D66">
            <v>0</v>
          </cell>
          <cell r="E66" t="str">
            <v>EC-0001-663354</v>
          </cell>
          <cell r="F66">
            <v>42478</v>
          </cell>
          <cell r="G66">
            <v>42636</v>
          </cell>
          <cell r="H66">
            <v>42636</v>
          </cell>
          <cell r="R66">
            <v>1</v>
          </cell>
          <cell r="S66">
            <v>42403</v>
          </cell>
          <cell r="T66">
            <v>86</v>
          </cell>
          <cell r="U66" t="str">
            <v>Bayreuth R1-165027</v>
          </cell>
          <cell r="V66" t="str">
            <v>165027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1</v>
          </cell>
          <cell r="AB66">
            <v>4</v>
          </cell>
          <cell r="AC66">
            <v>1</v>
          </cell>
          <cell r="AD66">
            <v>1</v>
          </cell>
          <cell r="AE66">
            <v>11</v>
          </cell>
          <cell r="AG66" t="str">
            <v>{1,""}</v>
          </cell>
          <cell r="AH66">
            <v>4</v>
          </cell>
          <cell r="AI66">
            <v>1</v>
          </cell>
          <cell r="AJ66">
            <v>2</v>
          </cell>
          <cell r="AM66">
            <v>0</v>
          </cell>
          <cell r="AN66">
            <v>0</v>
          </cell>
          <cell r="AO66">
            <v>0</v>
          </cell>
          <cell r="AP66" t="str">
            <v>{3,5,""}</v>
          </cell>
          <cell r="AQ66" t="str">
            <v>Informationsaustausch mit der Kindergartenleitung</v>
          </cell>
          <cell r="AX66">
            <v>1</v>
          </cell>
          <cell r="AY66">
            <v>0</v>
          </cell>
          <cell r="BA66">
            <v>0</v>
          </cell>
          <cell r="BB66">
            <v>0</v>
          </cell>
          <cell r="BC66">
            <v>0</v>
          </cell>
          <cell r="BD66" t="str">
            <v>{6,9,""}</v>
          </cell>
          <cell r="BF66">
            <v>1</v>
          </cell>
          <cell r="BG66">
            <v>1</v>
          </cell>
          <cell r="BI66">
            <v>6</v>
          </cell>
          <cell r="BJ66">
            <v>1</v>
          </cell>
          <cell r="BL66">
            <v>9</v>
          </cell>
          <cell r="BM66">
            <v>1</v>
          </cell>
          <cell r="BO66">
            <v>2</v>
          </cell>
          <cell r="BP66" t="str">
            <v>Marktheidenfeld</v>
          </cell>
          <cell r="BQ66" t="str">
            <v>1219</v>
          </cell>
          <cell r="BR66" t="str">
            <v>Postfach</v>
          </cell>
          <cell r="BS66" t="str">
            <v>97821</v>
          </cell>
          <cell r="BT66" t="str">
            <v>Waldkindergarten Marktheidenfeld / Grüne Wichtel</v>
          </cell>
          <cell r="BU66" t="str">
            <v>Förderverein Waldkindergarten Marktheidenfeld e.V.</v>
          </cell>
          <cell r="BV66" t="str">
            <v>www.gruenewichtel.de</v>
          </cell>
          <cell r="BW66">
            <v>3</v>
          </cell>
          <cell r="BX66">
            <v>2</v>
          </cell>
          <cell r="BZ66">
            <v>4</v>
          </cell>
          <cell r="CA66">
            <v>2</v>
          </cell>
          <cell r="CB66">
            <v>2</v>
          </cell>
          <cell r="CC66">
            <v>2</v>
          </cell>
          <cell r="CD66">
            <v>3</v>
          </cell>
          <cell r="CE66">
            <v>2</v>
          </cell>
          <cell r="CF66">
            <v>0</v>
          </cell>
          <cell r="CH66">
            <v>1</v>
          </cell>
          <cell r="CI66">
            <v>0</v>
          </cell>
          <cell r="CJ66">
            <v>0</v>
          </cell>
          <cell r="CK66">
            <v>1</v>
          </cell>
          <cell r="CN66">
            <v>0</v>
          </cell>
          <cell r="CO66">
            <v>0</v>
          </cell>
          <cell r="CP66" t="str">
            <v>EC.0001.15</v>
          </cell>
          <cell r="CQ66" t="str">
            <v>Elternchance – Familien früh für Bildung gewinnen</v>
          </cell>
          <cell r="CR66" t="str">
            <v>19208f0c-c851-4f26-9785-44b317183cde</v>
          </cell>
          <cell r="CS66">
            <v>25</v>
          </cell>
          <cell r="CT66">
            <v>100</v>
          </cell>
          <cell r="CU66">
            <v>100</v>
          </cell>
          <cell r="CV66">
            <v>2016</v>
          </cell>
          <cell r="CW66">
            <v>2016</v>
          </cell>
          <cell r="CX66" t="str">
            <v>sophia-ruppert@web.de</v>
          </cell>
          <cell r="CY66" t="b">
            <v>0</v>
          </cell>
          <cell r="CZ66" t="b">
            <v>0</v>
          </cell>
          <cell r="DA66" t="b">
            <v>0</v>
          </cell>
          <cell r="DB66" t="b">
            <v>0</v>
          </cell>
          <cell r="DC66" t="b">
            <v>1</v>
          </cell>
          <cell r="DD66" t="b">
            <v>0</v>
          </cell>
          <cell r="DE66" t="b">
            <v>0</v>
          </cell>
          <cell r="DF66" t="b">
            <v>0</v>
          </cell>
          <cell r="DG66" t="b">
            <v>0</v>
          </cell>
          <cell r="DH66" t="b">
            <v>1</v>
          </cell>
          <cell r="DI66" t="b">
            <v>0</v>
          </cell>
          <cell r="DJ66" t="b">
            <v>0</v>
          </cell>
          <cell r="DK66" t="b">
            <v>0</v>
          </cell>
          <cell r="DL66" t="b">
            <v>0</v>
          </cell>
          <cell r="DM66" t="b">
            <v>0</v>
          </cell>
          <cell r="DN66" t="b">
            <v>0</v>
          </cell>
          <cell r="DO66" t="b">
            <v>0</v>
          </cell>
          <cell r="DP66" t="b">
            <v>0</v>
          </cell>
          <cell r="DQ66" t="b">
            <v>0</v>
          </cell>
          <cell r="DR66" t="b">
            <v>0</v>
          </cell>
          <cell r="DS66" t="b">
            <v>1</v>
          </cell>
          <cell r="DT66" t="b">
            <v>0</v>
          </cell>
          <cell r="DU66" t="b">
            <v>0</v>
          </cell>
          <cell r="DV66" t="b">
            <v>1</v>
          </cell>
        </row>
        <row r="67">
          <cell r="A67" t="str">
            <v>BAG</v>
          </cell>
          <cell r="B67" t="str">
            <v>DE3</v>
          </cell>
          <cell r="C67">
            <v>1</v>
          </cell>
          <cell r="D67">
            <v>0</v>
          </cell>
          <cell r="E67" t="str">
            <v>EC-0001-793359</v>
          </cell>
          <cell r="F67">
            <v>42331</v>
          </cell>
          <cell r="G67">
            <v>42636</v>
          </cell>
          <cell r="H67">
            <v>42467</v>
          </cell>
          <cell r="K67" t="str">
            <v>Fachwirt für Erziehungswesen</v>
          </cell>
          <cell r="R67">
            <v>1</v>
          </cell>
          <cell r="S67">
            <v>42331</v>
          </cell>
          <cell r="T67">
            <v>86</v>
          </cell>
          <cell r="U67" t="str">
            <v>Bayreuth R1-165027</v>
          </cell>
          <cell r="V67" t="str">
            <v>165027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</v>
          </cell>
          <cell r="AB67">
            <v>8</v>
          </cell>
          <cell r="AC67">
            <v>1</v>
          </cell>
          <cell r="AD67">
            <v>1</v>
          </cell>
          <cell r="AE67">
            <v>11</v>
          </cell>
          <cell r="AG67" t="str">
            <v>{1,""}</v>
          </cell>
          <cell r="AH67">
            <v>4</v>
          </cell>
          <cell r="AI67">
            <v>2</v>
          </cell>
          <cell r="AJ67">
            <v>5</v>
          </cell>
          <cell r="AM67">
            <v>0</v>
          </cell>
          <cell r="AN67">
            <v>1</v>
          </cell>
          <cell r="AO67">
            <v>0</v>
          </cell>
          <cell r="AP67" t="str">
            <v>{3,""}</v>
          </cell>
          <cell r="AT67">
            <v>10</v>
          </cell>
          <cell r="AV67">
            <v>12</v>
          </cell>
          <cell r="AX67">
            <v>1</v>
          </cell>
          <cell r="AY67">
            <v>0</v>
          </cell>
          <cell r="BA67">
            <v>0</v>
          </cell>
          <cell r="BB67">
            <v>0</v>
          </cell>
          <cell r="BC67">
            <v>0</v>
          </cell>
          <cell r="BD67" t="str">
            <v>{2,9,11,""}</v>
          </cell>
          <cell r="BF67">
            <v>1</v>
          </cell>
          <cell r="BG67">
            <v>1</v>
          </cell>
          <cell r="BI67">
            <v>2</v>
          </cell>
          <cell r="BJ67">
            <v>2</v>
          </cell>
          <cell r="BL67">
            <v>6</v>
          </cell>
          <cell r="BM67">
            <v>3</v>
          </cell>
          <cell r="BO67">
            <v>2</v>
          </cell>
          <cell r="BP67" t="str">
            <v>Zirndorf</v>
          </cell>
          <cell r="BQ67" t="str">
            <v>31</v>
          </cell>
          <cell r="BR67" t="str">
            <v>Seeackerstr.</v>
          </cell>
          <cell r="BS67" t="str">
            <v>90513</v>
          </cell>
          <cell r="BT67" t="str">
            <v>Integrative AWO-KiTa "Zauberwald"</v>
          </cell>
          <cell r="BU67" t="str">
            <v>Arbeiterwohlfahrt KV Fürth-Land.de</v>
          </cell>
          <cell r="BV67" t="str">
            <v>www.awo-fl.de</v>
          </cell>
          <cell r="BW67">
            <v>3</v>
          </cell>
          <cell r="BX67">
            <v>2</v>
          </cell>
          <cell r="BZ67">
            <v>4</v>
          </cell>
          <cell r="CA67">
            <v>2</v>
          </cell>
          <cell r="CB67">
            <v>3</v>
          </cell>
          <cell r="CC67">
            <v>2</v>
          </cell>
          <cell r="CD67">
            <v>4</v>
          </cell>
          <cell r="CE67">
            <v>3</v>
          </cell>
          <cell r="CF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1</v>
          </cell>
          <cell r="CN67">
            <v>0</v>
          </cell>
          <cell r="CO67">
            <v>1</v>
          </cell>
          <cell r="CP67" t="str">
            <v>EC.0001.15</v>
          </cell>
          <cell r="CQ67" t="str">
            <v>Elternchance – Familien früh für Bildung gewinnen</v>
          </cell>
          <cell r="CR67" t="str">
            <v>77e4b74a-912a-4023-b53d-1feecf9f3618</v>
          </cell>
          <cell r="CS67">
            <v>47</v>
          </cell>
          <cell r="CT67">
            <v>100</v>
          </cell>
          <cell r="CU67">
            <v>100</v>
          </cell>
          <cell r="CV67">
            <v>2015</v>
          </cell>
          <cell r="CW67">
            <v>2016</v>
          </cell>
          <cell r="CX67" t="str">
            <v>kita-wzl@awo-fl.de</v>
          </cell>
          <cell r="CY67" t="b">
            <v>0</v>
          </cell>
          <cell r="CZ67" t="b">
            <v>0</v>
          </cell>
          <cell r="DA67" t="b">
            <v>0</v>
          </cell>
          <cell r="DB67" t="b">
            <v>0</v>
          </cell>
          <cell r="DC67" t="b">
            <v>1</v>
          </cell>
          <cell r="DD67" t="b">
            <v>0</v>
          </cell>
          <cell r="DE67" t="b">
            <v>0</v>
          </cell>
          <cell r="DF67" t="b">
            <v>0</v>
          </cell>
          <cell r="DG67" t="b">
            <v>0</v>
          </cell>
          <cell r="DH67" t="b">
            <v>1</v>
          </cell>
          <cell r="DI67" t="b">
            <v>0</v>
          </cell>
          <cell r="DJ67" t="b">
            <v>0</v>
          </cell>
          <cell r="DK67" t="b">
            <v>0</v>
          </cell>
          <cell r="DL67" t="b">
            <v>0</v>
          </cell>
          <cell r="DM67" t="b">
            <v>0</v>
          </cell>
          <cell r="DN67" t="b">
            <v>0</v>
          </cell>
          <cell r="DO67" t="b">
            <v>0</v>
          </cell>
          <cell r="DP67" t="b">
            <v>0</v>
          </cell>
          <cell r="DQ67" t="b">
            <v>0</v>
          </cell>
          <cell r="DR67" t="b">
            <v>0</v>
          </cell>
          <cell r="DS67" t="b">
            <v>0</v>
          </cell>
          <cell r="DT67" t="b">
            <v>0</v>
          </cell>
          <cell r="DU67" t="b">
            <v>0</v>
          </cell>
          <cell r="DV67" t="b">
            <v>0</v>
          </cell>
        </row>
        <row r="68">
          <cell r="A68" t="str">
            <v>BAG</v>
          </cell>
          <cell r="B68" t="str">
            <v>DED</v>
          </cell>
          <cell r="C68">
            <v>2</v>
          </cell>
          <cell r="D68">
            <v>0</v>
          </cell>
          <cell r="E68" t="str">
            <v>EC-0001-762606</v>
          </cell>
          <cell r="F68">
            <v>42667</v>
          </cell>
          <cell r="G68">
            <v>42853</v>
          </cell>
          <cell r="H68">
            <v>42853</v>
          </cell>
          <cell r="K68" t="str">
            <v>Heilpädagogin</v>
          </cell>
          <cell r="L68" t="str">
            <v>system. Beraterin</v>
          </cell>
          <cell r="M68" t="str">
            <v>Entspannungspädagogin</v>
          </cell>
          <cell r="Q68" t="str">
            <v>nein</v>
          </cell>
          <cell r="R68">
            <v>1</v>
          </cell>
          <cell r="S68">
            <v>42464</v>
          </cell>
          <cell r="T68">
            <v>9</v>
          </cell>
          <cell r="U68" t="str">
            <v>Dresden R3-163050</v>
          </cell>
          <cell r="V68" t="str">
            <v>163050</v>
          </cell>
          <cell r="W68">
            <v>0</v>
          </cell>
          <cell r="X68">
            <v>1</v>
          </cell>
          <cell r="Y68">
            <v>0</v>
          </cell>
          <cell r="Z68">
            <v>0</v>
          </cell>
          <cell r="AA68">
            <v>1</v>
          </cell>
          <cell r="AB68">
            <v>4</v>
          </cell>
          <cell r="AC68">
            <v>1</v>
          </cell>
          <cell r="AD68">
            <v>1</v>
          </cell>
          <cell r="AE68">
            <v>11</v>
          </cell>
          <cell r="AG68" t="str">
            <v>{1,""}</v>
          </cell>
          <cell r="AH68">
            <v>4</v>
          </cell>
          <cell r="AI68">
            <v>1</v>
          </cell>
          <cell r="AJ68">
            <v>5</v>
          </cell>
          <cell r="AM68">
            <v>0</v>
          </cell>
          <cell r="AN68">
            <v>0</v>
          </cell>
          <cell r="AO68">
            <v>0</v>
          </cell>
          <cell r="AP68" t="str">
            <v>{1,2,3,""}</v>
          </cell>
          <cell r="AX68">
            <v>2</v>
          </cell>
          <cell r="AY68">
            <v>0</v>
          </cell>
          <cell r="BA68">
            <v>0</v>
          </cell>
          <cell r="BB68">
            <v>0</v>
          </cell>
          <cell r="BC68">
            <v>0</v>
          </cell>
          <cell r="BD68" t="str">
            <v>{6,9,10,""}</v>
          </cell>
          <cell r="BF68">
            <v>8</v>
          </cell>
          <cell r="BG68">
            <v>3</v>
          </cell>
          <cell r="BO68">
            <v>13</v>
          </cell>
          <cell r="BP68" t="str">
            <v>Leipzig</v>
          </cell>
          <cell r="BQ68" t="str">
            <v>9</v>
          </cell>
          <cell r="BR68" t="str">
            <v>Linne´str.</v>
          </cell>
          <cell r="BS68" t="str">
            <v>4103</v>
          </cell>
          <cell r="BT68" t="str">
            <v>Kita "Unikat"</v>
          </cell>
          <cell r="BU68" t="str">
            <v>Kindervereinigung Leipzig e.V.</v>
          </cell>
          <cell r="BV68" t="str">
            <v>www.kv-leipzig .de</v>
          </cell>
          <cell r="BW68">
            <v>3</v>
          </cell>
          <cell r="BX68">
            <v>2</v>
          </cell>
          <cell r="BZ68">
            <v>6</v>
          </cell>
          <cell r="CA68">
            <v>4</v>
          </cell>
          <cell r="CB68">
            <v>6</v>
          </cell>
          <cell r="CC68">
            <v>3</v>
          </cell>
          <cell r="CD68">
            <v>6</v>
          </cell>
          <cell r="CE68">
            <v>4</v>
          </cell>
          <cell r="CF68">
            <v>0</v>
          </cell>
          <cell r="CH68">
            <v>1</v>
          </cell>
          <cell r="CI68">
            <v>0</v>
          </cell>
          <cell r="CJ68">
            <v>0</v>
          </cell>
          <cell r="CK68">
            <v>1</v>
          </cell>
          <cell r="CN68">
            <v>0</v>
          </cell>
          <cell r="CO68">
            <v>0</v>
          </cell>
          <cell r="CP68" t="str">
            <v>EC.0001.15</v>
          </cell>
          <cell r="CQ68" t="str">
            <v>Elternchance – Familien früh für Bildung gewinnen</v>
          </cell>
          <cell r="CR68" t="str">
            <v>37ffd8cd-161e-490a-bcef-b45ef28278d0</v>
          </cell>
          <cell r="CS68">
            <v>56</v>
          </cell>
          <cell r="CT68">
            <v>100</v>
          </cell>
          <cell r="CU68">
            <v>100</v>
          </cell>
          <cell r="CV68">
            <v>2016</v>
          </cell>
          <cell r="CW68">
            <v>2017</v>
          </cell>
          <cell r="CX68" t="str">
            <v>silvia.rusche@freenet.de</v>
          </cell>
          <cell r="CY68" t="b">
            <v>0</v>
          </cell>
          <cell r="CZ68" t="b">
            <v>0</v>
          </cell>
          <cell r="DA68" t="b">
            <v>0</v>
          </cell>
          <cell r="DB68" t="b">
            <v>0</v>
          </cell>
          <cell r="DC68" t="b">
            <v>1</v>
          </cell>
          <cell r="DD68" t="b">
            <v>0</v>
          </cell>
          <cell r="DE68" t="b">
            <v>1</v>
          </cell>
          <cell r="DF68" t="b">
            <v>0</v>
          </cell>
          <cell r="DG68" t="b">
            <v>0</v>
          </cell>
          <cell r="DH68" t="b">
            <v>1</v>
          </cell>
          <cell r="DI68" t="b">
            <v>0</v>
          </cell>
          <cell r="DJ68" t="b">
            <v>0</v>
          </cell>
          <cell r="DK68" t="b">
            <v>0</v>
          </cell>
          <cell r="DL68" t="b">
            <v>0</v>
          </cell>
          <cell r="DM68" t="b">
            <v>1</v>
          </cell>
          <cell r="DN68" t="b">
            <v>0</v>
          </cell>
          <cell r="DO68" t="b">
            <v>0</v>
          </cell>
          <cell r="DP68" t="b">
            <v>0</v>
          </cell>
          <cell r="DQ68" t="b">
            <v>0</v>
          </cell>
          <cell r="DR68" t="b">
            <v>0</v>
          </cell>
          <cell r="DS68" t="b">
            <v>1</v>
          </cell>
          <cell r="DT68" t="b">
            <v>0</v>
          </cell>
          <cell r="DU68" t="b">
            <v>1</v>
          </cell>
          <cell r="DV68" t="b">
            <v>1</v>
          </cell>
        </row>
        <row r="69">
          <cell r="A69" t="str">
            <v>BAG</v>
          </cell>
          <cell r="B69" t="str">
            <v>DE1</v>
          </cell>
          <cell r="C69">
            <v>1</v>
          </cell>
          <cell r="D69">
            <v>0</v>
          </cell>
          <cell r="E69" t="str">
            <v>EC-0001-833920</v>
          </cell>
          <cell r="F69">
            <v>42499</v>
          </cell>
          <cell r="G69">
            <v>42713</v>
          </cell>
          <cell r="H69">
            <v>42713</v>
          </cell>
          <cell r="R69">
            <v>1</v>
          </cell>
          <cell r="S69">
            <v>42475</v>
          </cell>
          <cell r="T69">
            <v>88</v>
          </cell>
          <cell r="U69" t="str">
            <v>B.Herrenalb V R1-165030</v>
          </cell>
          <cell r="V69" t="str">
            <v>165030</v>
          </cell>
          <cell r="W69">
            <v>1</v>
          </cell>
          <cell r="X69">
            <v>0</v>
          </cell>
          <cell r="Y69">
            <v>0</v>
          </cell>
          <cell r="Z69">
            <v>0</v>
          </cell>
          <cell r="AA69">
            <v>1</v>
          </cell>
          <cell r="AB69">
            <v>4</v>
          </cell>
          <cell r="AC69">
            <v>1</v>
          </cell>
          <cell r="AD69">
            <v>1</v>
          </cell>
          <cell r="AE69">
            <v>11</v>
          </cell>
          <cell r="AG69" t="str">
            <v>{2,""}</v>
          </cell>
          <cell r="AH69">
            <v>1</v>
          </cell>
          <cell r="AI69">
            <v>1</v>
          </cell>
          <cell r="AM69">
            <v>0</v>
          </cell>
          <cell r="AN69">
            <v>0</v>
          </cell>
          <cell r="AO69">
            <v>0</v>
          </cell>
          <cell r="AP69" t="str">
            <v>{2,3,""}</v>
          </cell>
          <cell r="AT69">
            <v>10</v>
          </cell>
          <cell r="AX69">
            <v>1</v>
          </cell>
          <cell r="AY69">
            <v>0</v>
          </cell>
          <cell r="BA69">
            <v>0</v>
          </cell>
          <cell r="BB69">
            <v>0</v>
          </cell>
          <cell r="BC69">
            <v>0</v>
          </cell>
          <cell r="BD69" t="str">
            <v>{4,9,""}</v>
          </cell>
          <cell r="BF69">
            <v>2</v>
          </cell>
          <cell r="BG69">
            <v>1</v>
          </cell>
          <cell r="BI69">
            <v>6</v>
          </cell>
          <cell r="BJ69">
            <v>1</v>
          </cell>
          <cell r="BO69">
            <v>1</v>
          </cell>
          <cell r="BP69" t="str">
            <v>Karlsruhe</v>
          </cell>
          <cell r="BQ69" t="str">
            <v>1</v>
          </cell>
          <cell r="BR69" t="str">
            <v>Hertzstr.</v>
          </cell>
          <cell r="BS69" t="str">
            <v>76187</v>
          </cell>
          <cell r="BT69" t="str">
            <v>Ev. Kindergarten Kinderarche</v>
          </cell>
          <cell r="BU69" t="str">
            <v>Ev. Kirche in Karlsruhe</v>
          </cell>
          <cell r="BV69" t="str">
            <v>kinderarche-karlsruhe.de</v>
          </cell>
          <cell r="BW69">
            <v>2</v>
          </cell>
          <cell r="BX69">
            <v>2</v>
          </cell>
          <cell r="BZ69">
            <v>2</v>
          </cell>
          <cell r="CA69">
            <v>3</v>
          </cell>
          <cell r="CB69">
            <v>3</v>
          </cell>
          <cell r="CC69">
            <v>2</v>
          </cell>
          <cell r="CD69">
            <v>2</v>
          </cell>
          <cell r="CE69">
            <v>2</v>
          </cell>
          <cell r="CF69">
            <v>0</v>
          </cell>
          <cell r="CH69">
            <v>1</v>
          </cell>
          <cell r="CI69">
            <v>0</v>
          </cell>
          <cell r="CJ69">
            <v>0</v>
          </cell>
          <cell r="CK69">
            <v>1</v>
          </cell>
          <cell r="CN69">
            <v>0</v>
          </cell>
          <cell r="CO69">
            <v>0</v>
          </cell>
          <cell r="CP69" t="str">
            <v>EC.0001.15</v>
          </cell>
          <cell r="CQ69" t="str">
            <v>Elternchance – Familien früh für Bildung gewinnen</v>
          </cell>
          <cell r="CR69" t="str">
            <v>ad0b9afd-5a96-4730-a930-7e53fb03555b</v>
          </cell>
          <cell r="CS69">
            <v>48</v>
          </cell>
          <cell r="CT69">
            <v>100</v>
          </cell>
          <cell r="CU69">
            <v>100</v>
          </cell>
          <cell r="CV69">
            <v>2016</v>
          </cell>
          <cell r="CW69">
            <v>2016</v>
          </cell>
          <cell r="CX69" t="str">
            <v>alexandra.russel@gmx.de</v>
          </cell>
          <cell r="CY69" t="b">
            <v>0</v>
          </cell>
          <cell r="CZ69" t="b">
            <v>0</v>
          </cell>
          <cell r="DA69" t="b">
            <v>0</v>
          </cell>
          <cell r="DB69" t="b">
            <v>0</v>
          </cell>
          <cell r="DC69" t="b">
            <v>1</v>
          </cell>
          <cell r="DD69" t="b">
            <v>0</v>
          </cell>
          <cell r="DE69" t="b">
            <v>0</v>
          </cell>
          <cell r="DF69" t="b">
            <v>0</v>
          </cell>
          <cell r="DG69" t="b">
            <v>0</v>
          </cell>
          <cell r="DH69" t="b">
            <v>1</v>
          </cell>
          <cell r="DI69" t="b">
            <v>0</v>
          </cell>
          <cell r="DJ69" t="b">
            <v>0</v>
          </cell>
          <cell r="DK69" t="b">
            <v>0</v>
          </cell>
          <cell r="DL69" t="b">
            <v>0</v>
          </cell>
          <cell r="DM69" t="b">
            <v>0</v>
          </cell>
          <cell r="DN69" t="b">
            <v>1</v>
          </cell>
          <cell r="DO69" t="b">
            <v>0</v>
          </cell>
          <cell r="DP69" t="b">
            <v>0</v>
          </cell>
          <cell r="DQ69" t="b">
            <v>0</v>
          </cell>
          <cell r="DR69" t="b">
            <v>0</v>
          </cell>
          <cell r="DS69" t="b">
            <v>1</v>
          </cell>
          <cell r="DT69" t="b">
            <v>0</v>
          </cell>
          <cell r="DU69" t="b">
            <v>1</v>
          </cell>
          <cell r="DV69" t="b">
            <v>1</v>
          </cell>
        </row>
        <row r="70">
          <cell r="A70" t="str">
            <v>BAG</v>
          </cell>
          <cell r="B70" t="str">
            <v>DEG</v>
          </cell>
          <cell r="C70">
            <v>2</v>
          </cell>
          <cell r="D70">
            <v>0</v>
          </cell>
          <cell r="E70" t="str">
            <v>EC-0001-941212</v>
          </cell>
          <cell r="F70">
            <v>42631</v>
          </cell>
          <cell r="G70">
            <v>42804</v>
          </cell>
          <cell r="H70">
            <v>42804</v>
          </cell>
          <cell r="R70">
            <v>1</v>
          </cell>
          <cell r="S70">
            <v>42510</v>
          </cell>
          <cell r="T70">
            <v>1</v>
          </cell>
          <cell r="U70" t="str">
            <v>Eisenach I R3-165016</v>
          </cell>
          <cell r="V70" t="str">
            <v>165016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1</v>
          </cell>
          <cell r="AB70">
            <v>4</v>
          </cell>
          <cell r="AC70">
            <v>1</v>
          </cell>
          <cell r="AD70">
            <v>1</v>
          </cell>
          <cell r="AE70">
            <v>11</v>
          </cell>
          <cell r="AG70" t="str">
            <v>{1,""}</v>
          </cell>
          <cell r="AH70">
            <v>4</v>
          </cell>
          <cell r="AI70">
            <v>1</v>
          </cell>
          <cell r="AJ70">
            <v>1</v>
          </cell>
          <cell r="AM70">
            <v>1</v>
          </cell>
          <cell r="AN70">
            <v>1</v>
          </cell>
          <cell r="AO70">
            <v>0</v>
          </cell>
          <cell r="AP70" t="str">
            <v>{2,3,""}</v>
          </cell>
          <cell r="AX70">
            <v>1</v>
          </cell>
          <cell r="AY70">
            <v>0</v>
          </cell>
          <cell r="BA70">
            <v>0</v>
          </cell>
          <cell r="BB70">
            <v>0</v>
          </cell>
          <cell r="BC70">
            <v>0</v>
          </cell>
          <cell r="BD70" t="str">
            <v>{2,6,9,""}</v>
          </cell>
          <cell r="BF70">
            <v>3</v>
          </cell>
          <cell r="BG70">
            <v>1</v>
          </cell>
          <cell r="BO70">
            <v>16</v>
          </cell>
          <cell r="BP70" t="str">
            <v>Nordhausen</v>
          </cell>
          <cell r="BQ70" t="str">
            <v>22</v>
          </cell>
          <cell r="BR70" t="str">
            <v>Am Frauenberg</v>
          </cell>
          <cell r="BS70" t="str">
            <v>99734</v>
          </cell>
          <cell r="BT70" t="str">
            <v>Kindergarten "Kinderwelt am Frauenberg"</v>
          </cell>
          <cell r="BU70" t="str">
            <v>JugendSozialwerk Nordhausen e.V.</v>
          </cell>
          <cell r="BW70">
            <v>3</v>
          </cell>
          <cell r="BX70">
            <v>1</v>
          </cell>
          <cell r="BZ70">
            <v>3</v>
          </cell>
          <cell r="CA70">
            <v>3</v>
          </cell>
          <cell r="CB70">
            <v>3</v>
          </cell>
          <cell r="CC70">
            <v>3</v>
          </cell>
          <cell r="CD70">
            <v>3</v>
          </cell>
          <cell r="CE70">
            <v>3</v>
          </cell>
          <cell r="CF70">
            <v>0</v>
          </cell>
          <cell r="CH70">
            <v>1</v>
          </cell>
          <cell r="CI70">
            <v>0</v>
          </cell>
          <cell r="CJ70">
            <v>0</v>
          </cell>
          <cell r="CK70">
            <v>1</v>
          </cell>
          <cell r="CN70">
            <v>0</v>
          </cell>
          <cell r="CO70">
            <v>0</v>
          </cell>
          <cell r="CP70" t="str">
            <v>EC.0001.15</v>
          </cell>
          <cell r="CQ70" t="str">
            <v>Elternchance – Familien früh für Bildung gewinnen</v>
          </cell>
          <cell r="CR70" t="str">
            <v>5145bb31-6410-4c0d-b0fc-bc17714e94ef</v>
          </cell>
          <cell r="CS70">
            <v>26</v>
          </cell>
          <cell r="CT70">
            <v>100</v>
          </cell>
          <cell r="CU70">
            <v>100</v>
          </cell>
          <cell r="CV70">
            <v>2016</v>
          </cell>
          <cell r="CW70">
            <v>2017</v>
          </cell>
          <cell r="CY70" t="b">
            <v>0</v>
          </cell>
          <cell r="CZ70" t="b">
            <v>0</v>
          </cell>
          <cell r="DA70" t="b">
            <v>0</v>
          </cell>
          <cell r="DB70" t="b">
            <v>0</v>
          </cell>
          <cell r="DC70" t="b">
            <v>1</v>
          </cell>
          <cell r="DD70" t="b">
            <v>0</v>
          </cell>
          <cell r="DE70" t="b">
            <v>0</v>
          </cell>
          <cell r="DF70" t="b">
            <v>0</v>
          </cell>
          <cell r="DG70" t="b">
            <v>0</v>
          </cell>
          <cell r="DH70" t="b">
            <v>1</v>
          </cell>
          <cell r="DI70" t="b">
            <v>0</v>
          </cell>
          <cell r="DJ70" t="b">
            <v>0</v>
          </cell>
          <cell r="DK70" t="b">
            <v>0</v>
          </cell>
          <cell r="DL70" t="b">
            <v>0</v>
          </cell>
          <cell r="DM70" t="b">
            <v>0</v>
          </cell>
          <cell r="DN70" t="b">
            <v>0</v>
          </cell>
          <cell r="DO70" t="b">
            <v>0</v>
          </cell>
          <cell r="DP70" t="b">
            <v>0</v>
          </cell>
          <cell r="DQ70" t="b">
            <v>0</v>
          </cell>
          <cell r="DR70" t="b">
            <v>0</v>
          </cell>
          <cell r="DS70" t="b">
            <v>1</v>
          </cell>
          <cell r="DT70" t="b">
            <v>0</v>
          </cell>
          <cell r="DU70" t="b">
            <v>0</v>
          </cell>
          <cell r="DV70" t="b">
            <v>1</v>
          </cell>
        </row>
        <row r="71">
          <cell r="A71" t="str">
            <v>BAG</v>
          </cell>
          <cell r="B71" t="str">
            <v>DE7</v>
          </cell>
          <cell r="C71">
            <v>1</v>
          </cell>
          <cell r="D71">
            <v>0</v>
          </cell>
          <cell r="E71" t="str">
            <v>EC-0001-542284</v>
          </cell>
          <cell r="F71">
            <v>42870</v>
          </cell>
          <cell r="G71">
            <v>42972</v>
          </cell>
          <cell r="K71" t="str">
            <v xml:space="preserve">Führen und Leiten in Kindertageseinrichtungen professionell gestalten </v>
          </cell>
          <cell r="L71" t="str">
            <v>Umgang mit Kindeswohlgefährung / §8a SGBVIII</v>
          </cell>
          <cell r="R71">
            <v>1</v>
          </cell>
          <cell r="S71">
            <v>42632</v>
          </cell>
          <cell r="T71">
            <v>39</v>
          </cell>
          <cell r="U71" t="str">
            <v xml:space="preserve">Darmstadt 172133 </v>
          </cell>
          <cell r="V71" t="str">
            <v>172133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1</v>
          </cell>
          <cell r="AB71">
            <v>7</v>
          </cell>
          <cell r="AC71">
            <v>1</v>
          </cell>
          <cell r="AD71">
            <v>1</v>
          </cell>
          <cell r="AE71">
            <v>11</v>
          </cell>
          <cell r="AG71" t="str">
            <v>{1,10,""}</v>
          </cell>
          <cell r="AH71">
            <v>3</v>
          </cell>
          <cell r="AI71">
            <v>1</v>
          </cell>
          <cell r="AJ71">
            <v>5</v>
          </cell>
          <cell r="AK71" t="str">
            <v xml:space="preserve">als 2. Vorsitzende vom Förderverein der Grundschule Ulfa e.V. </v>
          </cell>
          <cell r="AM71">
            <v>1</v>
          </cell>
          <cell r="AN71">
            <v>1</v>
          </cell>
          <cell r="AO71">
            <v>0</v>
          </cell>
          <cell r="AP71" t="str">
            <v>{3,5,""}</v>
          </cell>
          <cell r="AQ71" t="str">
            <v>Austausch mit anderen Erzieherinnen in speziellen Gruppen bei Facebook</v>
          </cell>
          <cell r="AX71">
            <v>2</v>
          </cell>
          <cell r="AY71">
            <v>0</v>
          </cell>
          <cell r="BA71">
            <v>0</v>
          </cell>
          <cell r="BB71">
            <v>0</v>
          </cell>
          <cell r="BC71">
            <v>0</v>
          </cell>
          <cell r="BD71" t="str">
            <v>{9,10,11,""}</v>
          </cell>
          <cell r="BF71">
            <v>1</v>
          </cell>
          <cell r="BG71">
            <v>1</v>
          </cell>
          <cell r="BI71">
            <v>5</v>
          </cell>
          <cell r="BJ71">
            <v>1</v>
          </cell>
          <cell r="BL71">
            <v>6</v>
          </cell>
          <cell r="BM71">
            <v>4</v>
          </cell>
          <cell r="BO71">
            <v>7</v>
          </cell>
          <cell r="BP71" t="str">
            <v>Lich</v>
          </cell>
          <cell r="BQ71" t="str">
            <v>52</v>
          </cell>
          <cell r="BR71" t="str">
            <v>Oberstadt</v>
          </cell>
          <cell r="BS71" t="str">
            <v>35423</v>
          </cell>
          <cell r="BT71" t="str">
            <v>Kindergarten Oberstadt</v>
          </cell>
          <cell r="BU71" t="str">
            <v>Magistrat der Stadt Lich</v>
          </cell>
          <cell r="BV71" t="str">
            <v>www.lich.de</v>
          </cell>
          <cell r="BW71">
            <v>3</v>
          </cell>
          <cell r="BX71">
            <v>2</v>
          </cell>
          <cell r="BZ71">
            <v>4</v>
          </cell>
          <cell r="CA71">
            <v>4</v>
          </cell>
          <cell r="CB71">
            <v>4</v>
          </cell>
          <cell r="CC71">
            <v>4</v>
          </cell>
          <cell r="CD71">
            <v>4</v>
          </cell>
          <cell r="CE71">
            <v>4</v>
          </cell>
          <cell r="CP71" t="str">
            <v>EC.0001.15</v>
          </cell>
          <cell r="CQ71" t="str">
            <v>Elternchance – Familien früh für Bildung gewinnen</v>
          </cell>
          <cell r="CR71" t="str">
            <v>5904ac77-d473-416a-9b4d-ce684418ac40</v>
          </cell>
          <cell r="CS71">
            <v>43</v>
          </cell>
          <cell r="CT71">
            <v>100</v>
          </cell>
          <cell r="CU71">
            <v>0</v>
          </cell>
          <cell r="CV71">
            <v>2017</v>
          </cell>
          <cell r="CX71" t="str">
            <v>grit.rutsch@t-online.de</v>
          </cell>
          <cell r="CY71" t="b">
            <v>0</v>
          </cell>
          <cell r="CZ71" t="b">
            <v>0</v>
          </cell>
          <cell r="DA71" t="b">
            <v>0</v>
          </cell>
          <cell r="DB71" t="b">
            <v>0</v>
          </cell>
          <cell r="DC71" t="b">
            <v>1</v>
          </cell>
          <cell r="DD71" t="b">
            <v>0</v>
          </cell>
          <cell r="DE71" t="b">
            <v>0</v>
          </cell>
          <cell r="DF71" t="b">
            <v>0</v>
          </cell>
          <cell r="DG71" t="b">
            <v>0</v>
          </cell>
          <cell r="DH71" t="b">
            <v>1</v>
          </cell>
          <cell r="DI71" t="b">
            <v>0</v>
          </cell>
          <cell r="DJ71" t="b">
            <v>0</v>
          </cell>
          <cell r="DK71" t="b">
            <v>0</v>
          </cell>
          <cell r="DL71" t="b">
            <v>0</v>
          </cell>
          <cell r="DM71" t="b">
            <v>0</v>
          </cell>
          <cell r="DN71" t="b">
            <v>0</v>
          </cell>
          <cell r="DO71" t="b">
            <v>0</v>
          </cell>
          <cell r="DP71" t="b">
            <v>0</v>
          </cell>
        </row>
        <row r="72">
          <cell r="A72" t="str">
            <v>BAG</v>
          </cell>
          <cell r="B72" t="str">
            <v>DEG</v>
          </cell>
          <cell r="C72">
            <v>2</v>
          </cell>
          <cell r="D72">
            <v>0</v>
          </cell>
          <cell r="E72" t="str">
            <v>EC-0001-663235</v>
          </cell>
          <cell r="F72">
            <v>42618</v>
          </cell>
          <cell r="G72">
            <v>42706</v>
          </cell>
          <cell r="H72">
            <v>42706</v>
          </cell>
          <cell r="Q72" t="str">
            <v>--------</v>
          </cell>
          <cell r="R72">
            <v>1</v>
          </cell>
          <cell r="S72">
            <v>42508</v>
          </cell>
          <cell r="T72">
            <v>97</v>
          </cell>
          <cell r="U72" t="str">
            <v>Weimar R3-164045</v>
          </cell>
          <cell r="V72" t="str">
            <v>164045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7</v>
          </cell>
          <cell r="AC72">
            <v>1</v>
          </cell>
          <cell r="AD72">
            <v>1</v>
          </cell>
          <cell r="AE72">
            <v>11</v>
          </cell>
          <cell r="AG72" t="str">
            <v>{1,""}</v>
          </cell>
          <cell r="AH72">
            <v>4</v>
          </cell>
          <cell r="AI72">
            <v>1</v>
          </cell>
          <cell r="AJ72">
            <v>1</v>
          </cell>
          <cell r="AM72">
            <v>1</v>
          </cell>
          <cell r="AN72">
            <v>1</v>
          </cell>
          <cell r="AO72">
            <v>0</v>
          </cell>
          <cell r="AP72" t="str">
            <v>{3,""}</v>
          </cell>
          <cell r="AT72">
            <v>10</v>
          </cell>
          <cell r="AX72">
            <v>1</v>
          </cell>
          <cell r="AY72">
            <v>0</v>
          </cell>
          <cell r="BA72">
            <v>0</v>
          </cell>
          <cell r="BB72">
            <v>0</v>
          </cell>
          <cell r="BC72">
            <v>0</v>
          </cell>
          <cell r="BD72" t="str">
            <v>{6,9,""}</v>
          </cell>
          <cell r="BF72">
            <v>6</v>
          </cell>
          <cell r="BG72">
            <v>4</v>
          </cell>
          <cell r="BO72">
            <v>16</v>
          </cell>
          <cell r="BP72" t="str">
            <v>Ellrich</v>
          </cell>
          <cell r="BQ72" t="str">
            <v>34</v>
          </cell>
          <cell r="BR72" t="str">
            <v>Hospitalstraße</v>
          </cell>
          <cell r="BS72" t="str">
            <v>99755</v>
          </cell>
          <cell r="BT72" t="str">
            <v>Kindergarten "Sonnenhof" Ellrich</v>
          </cell>
          <cell r="BU72" t="str">
            <v>JugendSozialwerk Nordhausen e.V.</v>
          </cell>
          <cell r="BV72" t="str">
            <v>www.jugendsozialwerk.de</v>
          </cell>
          <cell r="BW72">
            <v>3</v>
          </cell>
          <cell r="BX72">
            <v>1</v>
          </cell>
          <cell r="BZ72">
            <v>6</v>
          </cell>
          <cell r="CA72">
            <v>2</v>
          </cell>
          <cell r="CB72">
            <v>1</v>
          </cell>
          <cell r="CC72">
            <v>2</v>
          </cell>
          <cell r="CD72">
            <v>3</v>
          </cell>
          <cell r="CE72">
            <v>3</v>
          </cell>
          <cell r="CF72">
            <v>0</v>
          </cell>
          <cell r="CH72">
            <v>1</v>
          </cell>
          <cell r="CI72">
            <v>0</v>
          </cell>
          <cell r="CJ72">
            <v>0</v>
          </cell>
          <cell r="CK72">
            <v>1</v>
          </cell>
          <cell r="CN72">
            <v>0</v>
          </cell>
          <cell r="CO72">
            <v>0</v>
          </cell>
          <cell r="CP72" t="str">
            <v>EC.0001.15</v>
          </cell>
          <cell r="CQ72" t="str">
            <v>Elternchance – Familien früh für Bildung gewinnen</v>
          </cell>
          <cell r="CR72" t="str">
            <v>2ef10faf-2004-460c-bb7d-dd00ffee3df5</v>
          </cell>
          <cell r="CS72">
            <v>29</v>
          </cell>
          <cell r="CT72">
            <v>100</v>
          </cell>
          <cell r="CU72">
            <v>100</v>
          </cell>
          <cell r="CV72">
            <v>2016</v>
          </cell>
          <cell r="CW72">
            <v>2016</v>
          </cell>
          <cell r="CY72" t="b">
            <v>0</v>
          </cell>
          <cell r="CZ72" t="b">
            <v>0</v>
          </cell>
          <cell r="DA72" t="b">
            <v>0</v>
          </cell>
          <cell r="DB72" t="b">
            <v>0</v>
          </cell>
          <cell r="DC72" t="b">
            <v>1</v>
          </cell>
          <cell r="DD72" t="b">
            <v>0</v>
          </cell>
          <cell r="DE72" t="b">
            <v>0</v>
          </cell>
          <cell r="DF72" t="b">
            <v>0</v>
          </cell>
          <cell r="DG72" t="b">
            <v>0</v>
          </cell>
          <cell r="DH72" t="b">
            <v>1</v>
          </cell>
          <cell r="DI72" t="b">
            <v>0</v>
          </cell>
          <cell r="DJ72" t="b">
            <v>0</v>
          </cell>
          <cell r="DK72" t="b">
            <v>0</v>
          </cell>
          <cell r="DL72" t="b">
            <v>0</v>
          </cell>
          <cell r="DM72" t="b">
            <v>0</v>
          </cell>
          <cell r="DN72" t="b">
            <v>0</v>
          </cell>
          <cell r="DO72" t="b">
            <v>0</v>
          </cell>
          <cell r="DP72" t="b">
            <v>1</v>
          </cell>
          <cell r="DQ72" t="b">
            <v>0</v>
          </cell>
          <cell r="DR72" t="b">
            <v>0</v>
          </cell>
          <cell r="DS72" t="b">
            <v>1</v>
          </cell>
          <cell r="DT72" t="b">
            <v>0</v>
          </cell>
          <cell r="DU72" t="b">
            <v>0</v>
          </cell>
          <cell r="DV72" t="b">
            <v>1</v>
          </cell>
        </row>
        <row r="73">
          <cell r="A73" t="str">
            <v>BAG</v>
          </cell>
          <cell r="B73" t="str">
            <v>DEB</v>
          </cell>
          <cell r="C73">
            <v>1</v>
          </cell>
          <cell r="D73">
            <v>0</v>
          </cell>
          <cell r="E73" t="str">
            <v>EC-0001-878223</v>
          </cell>
          <cell r="F73">
            <v>42635</v>
          </cell>
          <cell r="G73">
            <v>42930</v>
          </cell>
          <cell r="H73">
            <v>42668</v>
          </cell>
          <cell r="R73">
            <v>1</v>
          </cell>
          <cell r="S73">
            <v>42634</v>
          </cell>
          <cell r="T73">
            <v>31</v>
          </cell>
          <cell r="U73" t="str">
            <v xml:space="preserve">Koblenz 171428 </v>
          </cell>
          <cell r="V73" t="str">
            <v>171428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7</v>
          </cell>
          <cell r="AC73">
            <v>2</v>
          </cell>
          <cell r="AD73">
            <v>13</v>
          </cell>
          <cell r="AE73">
            <v>10</v>
          </cell>
          <cell r="AF73" t="str">
            <v>Bildungs- und Sozialmanagement in der Frühen Kindheit</v>
          </cell>
          <cell r="AG73" t="str">
            <v>{1,""}</v>
          </cell>
          <cell r="AH73">
            <v>3</v>
          </cell>
          <cell r="AI73">
            <v>2</v>
          </cell>
          <cell r="AJ73">
            <v>5</v>
          </cell>
          <cell r="AM73">
            <v>0</v>
          </cell>
          <cell r="AN73">
            <v>1</v>
          </cell>
          <cell r="AO73">
            <v>0</v>
          </cell>
          <cell r="AP73" t="str">
            <v>{1,2,3,""}</v>
          </cell>
          <cell r="AX73">
            <v>1</v>
          </cell>
          <cell r="AY73">
            <v>0</v>
          </cell>
          <cell r="BA73">
            <v>0</v>
          </cell>
          <cell r="BB73">
            <v>0</v>
          </cell>
          <cell r="BC73">
            <v>0</v>
          </cell>
          <cell r="BD73" t="str">
            <v>{9,11,12,""}</v>
          </cell>
          <cell r="BF73">
            <v>1</v>
          </cell>
          <cell r="BG73">
            <v>1</v>
          </cell>
          <cell r="BI73">
            <v>6</v>
          </cell>
          <cell r="BJ73">
            <v>4</v>
          </cell>
          <cell r="BL73">
            <v>8</v>
          </cell>
          <cell r="BM73">
            <v>2</v>
          </cell>
          <cell r="BO73">
            <v>11</v>
          </cell>
          <cell r="BP73" t="str">
            <v>Monzelfeld</v>
          </cell>
          <cell r="BQ73" t="str">
            <v>3</v>
          </cell>
          <cell r="BR73" t="str">
            <v>Raiffeisenstr.</v>
          </cell>
          <cell r="BS73" t="str">
            <v>54472</v>
          </cell>
          <cell r="BT73" t="str">
            <v>Kath. KiTa St. Stephanus</v>
          </cell>
          <cell r="BU73" t="str">
            <v>Katholische KiTa gGmbH Trier</v>
          </cell>
          <cell r="BV73" t="str">
            <v>www.kita-ggmbh-trier.de</v>
          </cell>
          <cell r="BW73">
            <v>3</v>
          </cell>
          <cell r="BX73">
            <v>2</v>
          </cell>
          <cell r="BZ73">
            <v>3</v>
          </cell>
          <cell r="CA73">
            <v>3</v>
          </cell>
          <cell r="CB73">
            <v>3</v>
          </cell>
          <cell r="CC73">
            <v>2</v>
          </cell>
          <cell r="CD73">
            <v>4</v>
          </cell>
          <cell r="CE73">
            <v>4</v>
          </cell>
          <cell r="CF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1</v>
          </cell>
          <cell r="CN73">
            <v>0</v>
          </cell>
          <cell r="CO73">
            <v>1</v>
          </cell>
          <cell r="CP73" t="str">
            <v>EC.0001.15</v>
          </cell>
          <cell r="CQ73" t="str">
            <v>Elternchance – Familien früh für Bildung gewinnen</v>
          </cell>
          <cell r="CR73" t="str">
            <v>9165f36a-d522-4b03-a968-2afb698294ef</v>
          </cell>
          <cell r="CS73">
            <v>40</v>
          </cell>
          <cell r="CT73">
            <v>100</v>
          </cell>
          <cell r="CU73">
            <v>100</v>
          </cell>
          <cell r="CV73">
            <v>2016</v>
          </cell>
          <cell r="CW73">
            <v>2016</v>
          </cell>
          <cell r="CX73" t="str">
            <v>birgit@die-roeders.eu</v>
          </cell>
          <cell r="CY73" t="b">
            <v>0</v>
          </cell>
          <cell r="CZ73" t="b">
            <v>0</v>
          </cell>
          <cell r="DA73" t="b">
            <v>0</v>
          </cell>
          <cell r="DB73" t="b">
            <v>0</v>
          </cell>
          <cell r="DC73" t="b">
            <v>1</v>
          </cell>
          <cell r="DD73" t="b">
            <v>0</v>
          </cell>
          <cell r="DE73" t="b">
            <v>0</v>
          </cell>
          <cell r="DF73" t="b">
            <v>0</v>
          </cell>
          <cell r="DG73" t="b">
            <v>0</v>
          </cell>
          <cell r="DH73" t="b">
            <v>0</v>
          </cell>
          <cell r="DI73" t="b">
            <v>1</v>
          </cell>
          <cell r="DJ73" t="b">
            <v>0</v>
          </cell>
          <cell r="DK73" t="b">
            <v>0</v>
          </cell>
          <cell r="DL73" t="b">
            <v>0</v>
          </cell>
          <cell r="DM73" t="b">
            <v>0</v>
          </cell>
          <cell r="DN73" t="b">
            <v>0</v>
          </cell>
          <cell r="DO73" t="b">
            <v>0</v>
          </cell>
          <cell r="DP73" t="b">
            <v>1</v>
          </cell>
          <cell r="DQ73" t="b">
            <v>0</v>
          </cell>
          <cell r="DR73" t="b">
            <v>0</v>
          </cell>
          <cell r="DS73" t="b">
            <v>0</v>
          </cell>
          <cell r="DT73" t="b">
            <v>0</v>
          </cell>
          <cell r="DU73" t="b">
            <v>0</v>
          </cell>
          <cell r="DV73" t="b">
            <v>0</v>
          </cell>
        </row>
        <row r="74">
          <cell r="A74" t="str">
            <v>BAG</v>
          </cell>
          <cell r="B74" t="str">
            <v>DE9</v>
          </cell>
          <cell r="C74">
            <v>1</v>
          </cell>
          <cell r="D74">
            <v>0</v>
          </cell>
          <cell r="E74" t="str">
            <v>EC-0001-737673</v>
          </cell>
          <cell r="F74">
            <v>42552</v>
          </cell>
          <cell r="G74">
            <v>42682</v>
          </cell>
          <cell r="H74">
            <v>42682</v>
          </cell>
          <cell r="R74">
            <v>1</v>
          </cell>
          <cell r="S74">
            <v>42531</v>
          </cell>
          <cell r="T74">
            <v>95</v>
          </cell>
          <cell r="U74" t="str">
            <v>Hannover II R1-163037</v>
          </cell>
          <cell r="V74" t="str">
            <v>163037</v>
          </cell>
          <cell r="W74">
            <v>0</v>
          </cell>
          <cell r="X74">
            <v>1</v>
          </cell>
          <cell r="Y74">
            <v>0</v>
          </cell>
          <cell r="Z74">
            <v>0</v>
          </cell>
          <cell r="AA74">
            <v>1</v>
          </cell>
          <cell r="AB74">
            <v>7</v>
          </cell>
          <cell r="AC74">
            <v>3</v>
          </cell>
          <cell r="AD74">
            <v>13</v>
          </cell>
          <cell r="AE74">
            <v>3</v>
          </cell>
          <cell r="AG74" t="str">
            <v>{10,""}</v>
          </cell>
          <cell r="AH74">
            <v>2</v>
          </cell>
          <cell r="AI74">
            <v>1</v>
          </cell>
          <cell r="AJ74">
            <v>5</v>
          </cell>
          <cell r="AK74" t="str">
            <v>Frauenhaus</v>
          </cell>
          <cell r="AM74">
            <v>0</v>
          </cell>
          <cell r="AN74">
            <v>0</v>
          </cell>
          <cell r="AO74">
            <v>0</v>
          </cell>
          <cell r="AP74" t="str">
            <v>{1,3,""}</v>
          </cell>
          <cell r="AT74">
            <v>10</v>
          </cell>
          <cell r="AX74">
            <v>2</v>
          </cell>
          <cell r="AY74">
            <v>0</v>
          </cell>
          <cell r="BA74">
            <v>0</v>
          </cell>
          <cell r="BB74">
            <v>0</v>
          </cell>
          <cell r="BC74">
            <v>0</v>
          </cell>
          <cell r="BD74" t="str">
            <v>{4,8,13,""}</v>
          </cell>
          <cell r="BE74" t="str">
            <v>Betreuung und Beratung von Müttern und Kindern in familiären Krisensituationen</v>
          </cell>
          <cell r="BF74">
            <v>3</v>
          </cell>
          <cell r="BG74">
            <v>4</v>
          </cell>
          <cell r="BI74">
            <v>8</v>
          </cell>
          <cell r="BJ74">
            <v>1</v>
          </cell>
          <cell r="BO74">
            <v>7</v>
          </cell>
          <cell r="BP74" t="str">
            <v>Bad Homburg</v>
          </cell>
          <cell r="BR74" t="str">
            <v>Postfach 1837</v>
          </cell>
          <cell r="BS74" t="str">
            <v>61288</v>
          </cell>
          <cell r="BT74" t="str">
            <v>AWO Frauenhaus Lotte Lemke</v>
          </cell>
          <cell r="BU74" t="str">
            <v>AWO Hessen-Sued</v>
          </cell>
          <cell r="BV74" t="str">
            <v>www.awo-hessensud.de</v>
          </cell>
          <cell r="BW74">
            <v>3</v>
          </cell>
          <cell r="BX74">
            <v>1</v>
          </cell>
          <cell r="BZ74">
            <v>2</v>
          </cell>
          <cell r="CA74">
            <v>4</v>
          </cell>
          <cell r="CB74">
            <v>4</v>
          </cell>
          <cell r="CC74">
            <v>6</v>
          </cell>
          <cell r="CD74">
            <v>3</v>
          </cell>
          <cell r="CE74">
            <v>6</v>
          </cell>
          <cell r="CF74">
            <v>0</v>
          </cell>
          <cell r="CH74">
            <v>1</v>
          </cell>
          <cell r="CI74">
            <v>0</v>
          </cell>
          <cell r="CJ74">
            <v>0</v>
          </cell>
          <cell r="CK74">
            <v>1</v>
          </cell>
          <cell r="CN74">
            <v>0</v>
          </cell>
          <cell r="CO74">
            <v>0</v>
          </cell>
          <cell r="CP74" t="str">
            <v>EC.0001.15</v>
          </cell>
          <cell r="CQ74" t="str">
            <v>Elternchance – Familien früh für Bildung gewinnen</v>
          </cell>
          <cell r="CR74" t="str">
            <v>9fedd5a6-b304-4733-95e1-03a1008248cc</v>
          </cell>
          <cell r="CS74">
            <v>41</v>
          </cell>
          <cell r="CT74">
            <v>100</v>
          </cell>
          <cell r="CU74">
            <v>100</v>
          </cell>
          <cell r="CV74">
            <v>2016</v>
          </cell>
          <cell r="CW74">
            <v>2016</v>
          </cell>
          <cell r="CX74" t="str">
            <v>bettina.roesner@gmx.com</v>
          </cell>
          <cell r="CY74" t="b">
            <v>0</v>
          </cell>
          <cell r="CZ74" t="b">
            <v>0</v>
          </cell>
          <cell r="DA74" t="b">
            <v>0</v>
          </cell>
          <cell r="DB74" t="b">
            <v>0</v>
          </cell>
          <cell r="DC74" t="b">
            <v>1</v>
          </cell>
          <cell r="DD74" t="b">
            <v>0</v>
          </cell>
          <cell r="DE74" t="b">
            <v>0</v>
          </cell>
          <cell r="DF74" t="b">
            <v>0</v>
          </cell>
          <cell r="DG74" t="b">
            <v>0</v>
          </cell>
          <cell r="DH74" t="b">
            <v>0</v>
          </cell>
          <cell r="DI74" t="b">
            <v>1</v>
          </cell>
          <cell r="DJ74" t="b">
            <v>0</v>
          </cell>
          <cell r="DK74" t="b">
            <v>0</v>
          </cell>
          <cell r="DL74" t="b">
            <v>0</v>
          </cell>
          <cell r="DM74" t="b">
            <v>1</v>
          </cell>
          <cell r="DN74" t="b">
            <v>0</v>
          </cell>
          <cell r="DO74" t="b">
            <v>0</v>
          </cell>
          <cell r="DP74" t="b">
            <v>0</v>
          </cell>
          <cell r="DQ74" t="b">
            <v>0</v>
          </cell>
          <cell r="DR74" t="b">
            <v>0</v>
          </cell>
          <cell r="DS74" t="b">
            <v>1</v>
          </cell>
          <cell r="DT74" t="b">
            <v>0</v>
          </cell>
          <cell r="DU74" t="b">
            <v>1</v>
          </cell>
          <cell r="DV74" t="b">
            <v>1</v>
          </cell>
        </row>
        <row r="75">
          <cell r="A75" t="str">
            <v>BAG</v>
          </cell>
          <cell r="B75" t="str">
            <v>DE3</v>
          </cell>
          <cell r="C75">
            <v>1</v>
          </cell>
          <cell r="D75">
            <v>0</v>
          </cell>
          <cell r="E75" t="str">
            <v>EC-0001-854854</v>
          </cell>
          <cell r="F75">
            <v>42814</v>
          </cell>
          <cell r="G75">
            <v>42993</v>
          </cell>
          <cell r="H75">
            <v>42993</v>
          </cell>
          <cell r="Q75" t="str">
            <v>Bildungswissenschaften..</v>
          </cell>
          <cell r="R75">
            <v>1</v>
          </cell>
          <cell r="S75">
            <v>42576</v>
          </cell>
          <cell r="T75">
            <v>30</v>
          </cell>
          <cell r="U75" t="str">
            <v xml:space="preserve">Berlin 171413 </v>
          </cell>
          <cell r="V75" t="str">
            <v>171413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1</v>
          </cell>
          <cell r="AB75">
            <v>8</v>
          </cell>
          <cell r="AC75">
            <v>2</v>
          </cell>
          <cell r="AD75">
            <v>11</v>
          </cell>
          <cell r="AE75">
            <v>11</v>
          </cell>
          <cell r="AF75" t="str">
            <v>Gesundheitspädagoge und -coach, Baufachwirtin, AEVO und diverse...</v>
          </cell>
          <cell r="AG75" t="str">
            <v>{3,7,""}</v>
          </cell>
          <cell r="AH75">
            <v>3</v>
          </cell>
          <cell r="AI75">
            <v>4</v>
          </cell>
          <cell r="AJ75">
            <v>3</v>
          </cell>
          <cell r="AL75" t="str">
            <v>Kur- und Sozialberatung</v>
          </cell>
          <cell r="AM75">
            <v>1</v>
          </cell>
          <cell r="AN75">
            <v>0</v>
          </cell>
          <cell r="AO75">
            <v>1</v>
          </cell>
          <cell r="AP75" t="str">
            <v>{1,3,""}</v>
          </cell>
          <cell r="AX75">
            <v>2</v>
          </cell>
          <cell r="AY75">
            <v>0</v>
          </cell>
          <cell r="BA75">
            <v>0</v>
          </cell>
          <cell r="BB75">
            <v>1</v>
          </cell>
          <cell r="BC75">
            <v>0</v>
          </cell>
          <cell r="BD75" t="str">
            <v>{6,9,10,""}</v>
          </cell>
          <cell r="BF75">
            <v>5</v>
          </cell>
          <cell r="BG75">
            <v>2</v>
          </cell>
          <cell r="BI75">
            <v>3</v>
          </cell>
          <cell r="BJ75">
            <v>1</v>
          </cell>
          <cell r="BL75">
            <v>11</v>
          </cell>
          <cell r="BM75">
            <v>1</v>
          </cell>
          <cell r="BO75">
            <v>3</v>
          </cell>
          <cell r="BP75" t="str">
            <v>Berlin</v>
          </cell>
          <cell r="BQ75" t="str">
            <v>1a</v>
          </cell>
          <cell r="BR75" t="str">
            <v>Dunckerstr.</v>
          </cell>
          <cell r="BS75" t="str">
            <v>10437</v>
          </cell>
          <cell r="BT75" t="str">
            <v>AWO Gesundheitsservice Berlin</v>
          </cell>
          <cell r="BU75" t="str">
            <v>AWO UB Hamm</v>
          </cell>
          <cell r="BV75" t="str">
            <v>www.gesundheitsservice-awo.de</v>
          </cell>
          <cell r="BX75">
            <v>2</v>
          </cell>
          <cell r="BZ75">
            <v>4</v>
          </cell>
          <cell r="CA75">
            <v>3</v>
          </cell>
          <cell r="CB75">
            <v>3</v>
          </cell>
          <cell r="CC75">
            <v>4</v>
          </cell>
          <cell r="CD75">
            <v>2</v>
          </cell>
          <cell r="CE75">
            <v>6</v>
          </cell>
          <cell r="CF75">
            <v>0</v>
          </cell>
          <cell r="CH75">
            <v>1</v>
          </cell>
          <cell r="CI75">
            <v>0</v>
          </cell>
          <cell r="CJ75">
            <v>0</v>
          </cell>
          <cell r="CK75">
            <v>1</v>
          </cell>
          <cell r="CN75">
            <v>0</v>
          </cell>
          <cell r="CO75">
            <v>0</v>
          </cell>
          <cell r="CP75" t="str">
            <v>EC.0001.15</v>
          </cell>
          <cell r="CQ75" t="str">
            <v>Elternchance – Familien früh für Bildung gewinnen</v>
          </cell>
          <cell r="CR75" t="str">
            <v>0462f19f-ec98-473d-abea-83f20c6c0294</v>
          </cell>
          <cell r="CS75">
            <v>44</v>
          </cell>
          <cell r="CT75">
            <v>100</v>
          </cell>
          <cell r="CU75">
            <v>100</v>
          </cell>
          <cell r="CV75">
            <v>2017</v>
          </cell>
          <cell r="CW75">
            <v>2017</v>
          </cell>
          <cell r="CX75" t="str">
            <v>janett_roethig@web.de</v>
          </cell>
          <cell r="CY75" t="b">
            <v>0</v>
          </cell>
          <cell r="CZ75" t="b">
            <v>0</v>
          </cell>
          <cell r="DA75" t="b">
            <v>0</v>
          </cell>
          <cell r="DB75" t="b">
            <v>0</v>
          </cell>
          <cell r="DC75" t="b">
            <v>1</v>
          </cell>
          <cell r="DD75" t="b">
            <v>0</v>
          </cell>
          <cell r="DE75" t="b">
            <v>0</v>
          </cell>
          <cell r="DF75" t="b">
            <v>0</v>
          </cell>
          <cell r="DG75" t="b">
            <v>0</v>
          </cell>
          <cell r="DH75" t="b">
            <v>0</v>
          </cell>
          <cell r="DI75" t="b">
            <v>1</v>
          </cell>
          <cell r="DJ75" t="b">
            <v>0</v>
          </cell>
          <cell r="DK75" t="b">
            <v>0</v>
          </cell>
          <cell r="DL75" t="b">
            <v>1</v>
          </cell>
          <cell r="DM75" t="b">
            <v>0</v>
          </cell>
          <cell r="DN75" t="b">
            <v>0</v>
          </cell>
          <cell r="DO75" t="b">
            <v>0</v>
          </cell>
          <cell r="DP75" t="b">
            <v>0</v>
          </cell>
          <cell r="DQ75" t="b">
            <v>0</v>
          </cell>
          <cell r="DR75" t="b">
            <v>0</v>
          </cell>
          <cell r="DS75" t="b">
            <v>1</v>
          </cell>
          <cell r="DT75" t="b">
            <v>0</v>
          </cell>
          <cell r="DU75" t="b">
            <v>1</v>
          </cell>
          <cell r="DV75" t="b">
            <v>1</v>
          </cell>
        </row>
        <row r="76">
          <cell r="A76" t="str">
            <v>BAG</v>
          </cell>
          <cell r="B76" t="str">
            <v>DE1</v>
          </cell>
          <cell r="C76">
            <v>1</v>
          </cell>
          <cell r="D76">
            <v>0</v>
          </cell>
          <cell r="E76" t="str">
            <v>EC-0001-562561</v>
          </cell>
          <cell r="F76">
            <v>42464</v>
          </cell>
          <cell r="G76">
            <v>42685</v>
          </cell>
          <cell r="H76">
            <v>42685</v>
          </cell>
          <cell r="K76" t="str">
            <v>Zusatzqualifikation Psychomotorik</v>
          </cell>
          <cell r="R76">
            <v>1</v>
          </cell>
          <cell r="S76">
            <v>42405</v>
          </cell>
          <cell r="T76">
            <v>79</v>
          </cell>
          <cell r="U76" t="str">
            <v>B.Herrenalb IV R1-165022</v>
          </cell>
          <cell r="V76" t="str">
            <v>165022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1</v>
          </cell>
          <cell r="AB76">
            <v>4</v>
          </cell>
          <cell r="AC76">
            <v>1</v>
          </cell>
          <cell r="AD76">
            <v>1</v>
          </cell>
          <cell r="AE76">
            <v>11</v>
          </cell>
          <cell r="AG76" t="str">
            <v>{1,""}</v>
          </cell>
          <cell r="AH76">
            <v>3</v>
          </cell>
          <cell r="AI76">
            <v>1</v>
          </cell>
          <cell r="AJ76">
            <v>4</v>
          </cell>
          <cell r="AM76">
            <v>1</v>
          </cell>
          <cell r="AN76">
            <v>1</v>
          </cell>
          <cell r="AO76">
            <v>0</v>
          </cell>
          <cell r="AP76" t="str">
            <v>{3,""}</v>
          </cell>
          <cell r="AX76">
            <v>2</v>
          </cell>
          <cell r="AY76">
            <v>0</v>
          </cell>
          <cell r="BA76">
            <v>0</v>
          </cell>
          <cell r="BB76">
            <v>0</v>
          </cell>
          <cell r="BC76">
            <v>0</v>
          </cell>
          <cell r="BD76" t="str">
            <v>{9,""}</v>
          </cell>
          <cell r="BF76">
            <v>1</v>
          </cell>
          <cell r="BG76">
            <v>1</v>
          </cell>
          <cell r="BI76">
            <v>6</v>
          </cell>
          <cell r="BJ76">
            <v>1</v>
          </cell>
          <cell r="BO76">
            <v>1</v>
          </cell>
          <cell r="BP76" t="str">
            <v>Waldbronn</v>
          </cell>
          <cell r="BQ76" t="str">
            <v>15</v>
          </cell>
          <cell r="BR76" t="str">
            <v>Schulstrasse</v>
          </cell>
          <cell r="BS76" t="str">
            <v>76337</v>
          </cell>
          <cell r="BT76" t="str">
            <v>Kindergarten WaldKleckse</v>
          </cell>
          <cell r="BU76" t="str">
            <v>Impuls Soziales Management GmbH&amp;Co.KG</v>
          </cell>
          <cell r="BV76" t="str">
            <v>www.e-impuls.de</v>
          </cell>
          <cell r="BW76">
            <v>3</v>
          </cell>
          <cell r="BX76">
            <v>2</v>
          </cell>
          <cell r="BZ76">
            <v>3</v>
          </cell>
          <cell r="CA76">
            <v>3</v>
          </cell>
          <cell r="CB76">
            <v>3</v>
          </cell>
          <cell r="CC76">
            <v>2</v>
          </cell>
          <cell r="CD76">
            <v>3</v>
          </cell>
          <cell r="CE76">
            <v>3</v>
          </cell>
          <cell r="CF76">
            <v>0</v>
          </cell>
          <cell r="CH76">
            <v>1</v>
          </cell>
          <cell r="CI76">
            <v>0</v>
          </cell>
          <cell r="CJ76">
            <v>0</v>
          </cell>
          <cell r="CK76">
            <v>1</v>
          </cell>
          <cell r="CN76">
            <v>0</v>
          </cell>
          <cell r="CO76">
            <v>0</v>
          </cell>
          <cell r="CP76" t="str">
            <v>EC.0001.15</v>
          </cell>
          <cell r="CQ76" t="str">
            <v>Elternchance – Familien früh für Bildung gewinnen</v>
          </cell>
          <cell r="CR76" t="str">
            <v>9cedfc26-e047-4004-a4de-eeaa40e4a30d</v>
          </cell>
          <cell r="CS76">
            <v>37</v>
          </cell>
          <cell r="CT76">
            <v>100</v>
          </cell>
          <cell r="CU76">
            <v>100</v>
          </cell>
          <cell r="CV76">
            <v>2016</v>
          </cell>
          <cell r="CW76">
            <v>2016</v>
          </cell>
          <cell r="CX76" t="str">
            <v>nicmar1@web.de</v>
          </cell>
          <cell r="CY76" t="b">
            <v>0</v>
          </cell>
          <cell r="CZ76" t="b">
            <v>0</v>
          </cell>
          <cell r="DA76" t="b">
            <v>0</v>
          </cell>
          <cell r="DB76" t="b">
            <v>0</v>
          </cell>
          <cell r="DC76" t="b">
            <v>1</v>
          </cell>
          <cell r="DD76" t="b">
            <v>0</v>
          </cell>
          <cell r="DE76" t="b">
            <v>0</v>
          </cell>
          <cell r="DF76" t="b">
            <v>0</v>
          </cell>
          <cell r="DG76" t="b">
            <v>0</v>
          </cell>
          <cell r="DH76" t="b">
            <v>1</v>
          </cell>
          <cell r="DI76" t="b">
            <v>0</v>
          </cell>
          <cell r="DJ76" t="b">
            <v>0</v>
          </cell>
          <cell r="DK76" t="b">
            <v>0</v>
          </cell>
          <cell r="DL76" t="b">
            <v>0</v>
          </cell>
          <cell r="DM76" t="b">
            <v>0</v>
          </cell>
          <cell r="DN76" t="b">
            <v>0</v>
          </cell>
          <cell r="DO76" t="b">
            <v>0</v>
          </cell>
          <cell r="DP76" t="b">
            <v>0</v>
          </cell>
          <cell r="DQ76" t="b">
            <v>0</v>
          </cell>
          <cell r="DR76" t="b">
            <v>0</v>
          </cell>
          <cell r="DS76" t="b">
            <v>1</v>
          </cell>
          <cell r="DT76" t="b">
            <v>0</v>
          </cell>
          <cell r="DU76" t="b">
            <v>0</v>
          </cell>
          <cell r="DV76" t="b">
            <v>1</v>
          </cell>
        </row>
        <row r="77">
          <cell r="A77" t="str">
            <v>BAG</v>
          </cell>
          <cell r="B77" t="str">
            <v>DE3</v>
          </cell>
          <cell r="C77">
            <v>1</v>
          </cell>
          <cell r="D77">
            <v>0</v>
          </cell>
          <cell r="E77" t="str">
            <v>EC-0001-886318</v>
          </cell>
          <cell r="F77">
            <v>42555</v>
          </cell>
          <cell r="G77">
            <v>42713</v>
          </cell>
          <cell r="H77">
            <v>42713</v>
          </cell>
          <cell r="K77" t="str">
            <v>Medizinalfachberufe B.A. (Schwerpunkt Lehre und Didaktik)</v>
          </cell>
          <cell r="R77">
            <v>1</v>
          </cell>
          <cell r="S77">
            <v>42425</v>
          </cell>
          <cell r="T77">
            <v>92</v>
          </cell>
          <cell r="U77" t="str">
            <v>Berlin II R1-165051</v>
          </cell>
          <cell r="V77" t="str">
            <v>165051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1</v>
          </cell>
          <cell r="AB77">
            <v>7</v>
          </cell>
          <cell r="AC77">
            <v>2</v>
          </cell>
          <cell r="AD77">
            <v>12</v>
          </cell>
          <cell r="AE77">
            <v>11</v>
          </cell>
          <cell r="AF77" t="str">
            <v>Ergotherapeutin</v>
          </cell>
          <cell r="AG77" t="str">
            <v>{1,10,""}</v>
          </cell>
          <cell r="AH77">
            <v>3</v>
          </cell>
          <cell r="AI77">
            <v>4</v>
          </cell>
          <cell r="AJ77">
            <v>2</v>
          </cell>
          <cell r="AK77" t="str">
            <v>Kinder- und Jugendambulanz</v>
          </cell>
          <cell r="AL77" t="str">
            <v>Ergotherapeutin</v>
          </cell>
          <cell r="AM77">
            <v>0</v>
          </cell>
          <cell r="AN77">
            <v>1</v>
          </cell>
          <cell r="AO77">
            <v>0</v>
          </cell>
          <cell r="AP77" t="str">
            <v>{1,3,""}</v>
          </cell>
          <cell r="AT77">
            <v>10</v>
          </cell>
          <cell r="AX77">
            <v>2</v>
          </cell>
          <cell r="AY77">
            <v>0</v>
          </cell>
          <cell r="BA77">
            <v>0</v>
          </cell>
          <cell r="BB77">
            <v>0</v>
          </cell>
          <cell r="BC77">
            <v>0</v>
          </cell>
          <cell r="BD77" t="str">
            <v>{9,11,13,""}</v>
          </cell>
          <cell r="BE77" t="str">
            <v>Elternberatung und -begleitung mit Kind (geführte Spiel- und Lernsituation)</v>
          </cell>
          <cell r="BF77">
            <v>9</v>
          </cell>
          <cell r="BG77">
            <v>4</v>
          </cell>
          <cell r="BI77">
            <v>5</v>
          </cell>
          <cell r="BJ77">
            <v>1</v>
          </cell>
          <cell r="BL77">
            <v>11</v>
          </cell>
          <cell r="BM77">
            <v>2</v>
          </cell>
          <cell r="BO77">
            <v>3</v>
          </cell>
          <cell r="BP77" t="str">
            <v>Berlin</v>
          </cell>
          <cell r="BQ77" t="str">
            <v>232</v>
          </cell>
          <cell r="BR77" t="str">
            <v>An der Wuhlheide</v>
          </cell>
          <cell r="BS77" t="str">
            <v>12459</v>
          </cell>
          <cell r="BT77" t="str">
            <v>Kinder- und Jugendambulanz SPZ der Lebenshilfe Berlin  (Berlin  - Köpenick)</v>
          </cell>
          <cell r="BU77" t="str">
            <v>Lebenshilfe Berlin</v>
          </cell>
          <cell r="BV77" t="str">
            <v>https://www.lebenshilfe-berlin.de/</v>
          </cell>
          <cell r="BW77">
            <v>3</v>
          </cell>
          <cell r="BX77">
            <v>2</v>
          </cell>
          <cell r="BZ77">
            <v>3</v>
          </cell>
          <cell r="CA77">
            <v>6</v>
          </cell>
          <cell r="CB77">
            <v>2</v>
          </cell>
          <cell r="CC77">
            <v>4</v>
          </cell>
          <cell r="CD77">
            <v>3</v>
          </cell>
          <cell r="CE77">
            <v>4</v>
          </cell>
          <cell r="CF77">
            <v>0</v>
          </cell>
          <cell r="CH77">
            <v>1</v>
          </cell>
          <cell r="CI77">
            <v>0</v>
          </cell>
          <cell r="CJ77">
            <v>0</v>
          </cell>
          <cell r="CK77">
            <v>1</v>
          </cell>
          <cell r="CN77">
            <v>0</v>
          </cell>
          <cell r="CO77">
            <v>0</v>
          </cell>
          <cell r="CP77" t="str">
            <v>EC.0001.15</v>
          </cell>
          <cell r="CQ77" t="str">
            <v>Elternchance – Familien früh für Bildung gewinnen</v>
          </cell>
          <cell r="CR77" t="str">
            <v>a04e5a7e-6ae7-4dea-8c5d-808896da7534</v>
          </cell>
          <cell r="CS77">
            <v>28</v>
          </cell>
          <cell r="CT77">
            <v>100</v>
          </cell>
          <cell r="CU77">
            <v>100</v>
          </cell>
          <cell r="CV77">
            <v>2016</v>
          </cell>
          <cell r="CW77">
            <v>2016</v>
          </cell>
          <cell r="CX77" t="str">
            <v>julia.ruenger@ymail.com</v>
          </cell>
          <cell r="CY77" t="b">
            <v>0</v>
          </cell>
          <cell r="CZ77" t="b">
            <v>0</v>
          </cell>
          <cell r="DA77" t="b">
            <v>0</v>
          </cell>
          <cell r="DB77" t="b">
            <v>0</v>
          </cell>
          <cell r="DC77" t="b">
            <v>1</v>
          </cell>
          <cell r="DD77" t="b">
            <v>0</v>
          </cell>
          <cell r="DE77" t="b">
            <v>0</v>
          </cell>
          <cell r="DF77" t="b">
            <v>0</v>
          </cell>
          <cell r="DG77" t="b">
            <v>0</v>
          </cell>
          <cell r="DH77" t="b">
            <v>0</v>
          </cell>
          <cell r="DI77" t="b">
            <v>1</v>
          </cell>
          <cell r="DJ77" t="b">
            <v>0</v>
          </cell>
          <cell r="DK77" t="b">
            <v>0</v>
          </cell>
          <cell r="DL77" t="b">
            <v>0</v>
          </cell>
          <cell r="DM77" t="b">
            <v>0</v>
          </cell>
          <cell r="DN77" t="b">
            <v>0</v>
          </cell>
          <cell r="DO77" t="b">
            <v>0</v>
          </cell>
          <cell r="DP77" t="b">
            <v>0</v>
          </cell>
          <cell r="DQ77" t="b">
            <v>0</v>
          </cell>
          <cell r="DR77" t="b">
            <v>0</v>
          </cell>
          <cell r="DS77" t="b">
            <v>1</v>
          </cell>
          <cell r="DT77" t="b">
            <v>0</v>
          </cell>
          <cell r="DU77" t="b">
            <v>0</v>
          </cell>
          <cell r="DV77" t="b">
            <v>1</v>
          </cell>
        </row>
        <row r="78">
          <cell r="A78" t="str">
            <v>BAG</v>
          </cell>
          <cell r="B78" t="str">
            <v>DE9</v>
          </cell>
          <cell r="C78">
            <v>1</v>
          </cell>
          <cell r="D78">
            <v>0</v>
          </cell>
          <cell r="E78" t="str">
            <v>EC-0001-746796</v>
          </cell>
          <cell r="F78">
            <v>42618</v>
          </cell>
          <cell r="G78">
            <v>42762</v>
          </cell>
          <cell r="H78">
            <v>42762</v>
          </cell>
          <cell r="K78" t="str">
            <v>Fachkraft für Sprachförderung</v>
          </cell>
          <cell r="R78">
            <v>1</v>
          </cell>
          <cell r="S78">
            <v>42557</v>
          </cell>
          <cell r="T78">
            <v>93</v>
          </cell>
          <cell r="U78" t="str">
            <v xml:space="preserve">Bramsche R1-164043 </v>
          </cell>
          <cell r="V78" t="str">
            <v>164043</v>
          </cell>
          <cell r="W78">
            <v>0</v>
          </cell>
          <cell r="X78">
            <v>1</v>
          </cell>
          <cell r="Y78">
            <v>0</v>
          </cell>
          <cell r="Z78">
            <v>0</v>
          </cell>
          <cell r="AA78">
            <v>1</v>
          </cell>
          <cell r="AB78">
            <v>4</v>
          </cell>
          <cell r="AC78">
            <v>1</v>
          </cell>
          <cell r="AD78">
            <v>1</v>
          </cell>
          <cell r="AE78">
            <v>11</v>
          </cell>
          <cell r="AG78" t="str">
            <v>{2,""}</v>
          </cell>
          <cell r="AH78">
            <v>1</v>
          </cell>
          <cell r="AI78">
            <v>1</v>
          </cell>
          <cell r="AJ78">
            <v>5</v>
          </cell>
          <cell r="AM78">
            <v>0</v>
          </cell>
          <cell r="AN78">
            <v>1</v>
          </cell>
          <cell r="AO78">
            <v>0</v>
          </cell>
          <cell r="AP78" t="str">
            <v>{3,""}</v>
          </cell>
          <cell r="AR78">
            <v>31</v>
          </cell>
          <cell r="AT78">
            <v>10</v>
          </cell>
          <cell r="AX78">
            <v>1</v>
          </cell>
          <cell r="AY78">
            <v>0</v>
          </cell>
          <cell r="BA78">
            <v>0</v>
          </cell>
          <cell r="BB78">
            <v>0</v>
          </cell>
          <cell r="BC78">
            <v>0</v>
          </cell>
          <cell r="BD78" t="str">
            <v>{2,6,9,""}</v>
          </cell>
          <cell r="BF78">
            <v>2</v>
          </cell>
          <cell r="BG78">
            <v>1</v>
          </cell>
          <cell r="BI78">
            <v>8</v>
          </cell>
          <cell r="BJ78">
            <v>1</v>
          </cell>
          <cell r="BL78">
            <v>11</v>
          </cell>
          <cell r="BM78">
            <v>1</v>
          </cell>
          <cell r="BO78">
            <v>10</v>
          </cell>
          <cell r="BP78" t="str">
            <v>Lemgo</v>
          </cell>
          <cell r="BQ78" t="str">
            <v>34</v>
          </cell>
          <cell r="BR78" t="str">
            <v>Biesterbergweg</v>
          </cell>
          <cell r="BS78" t="str">
            <v>32657</v>
          </cell>
          <cell r="BT78" t="str">
            <v>Familienzentrum "Wilde Wiese"</v>
          </cell>
          <cell r="BU78" t="str">
            <v>Kloster Stiftung St. Loyen</v>
          </cell>
          <cell r="BV78" t="str">
            <v>wilde.wiese@kindergaerten-lemgo.de</v>
          </cell>
          <cell r="BW78">
            <v>3</v>
          </cell>
          <cell r="BX78">
            <v>2</v>
          </cell>
          <cell r="BZ78">
            <v>3</v>
          </cell>
          <cell r="CA78">
            <v>4</v>
          </cell>
          <cell r="CB78">
            <v>6</v>
          </cell>
          <cell r="CC78">
            <v>4</v>
          </cell>
          <cell r="CD78">
            <v>3</v>
          </cell>
          <cell r="CE78">
            <v>4</v>
          </cell>
          <cell r="CF78">
            <v>0</v>
          </cell>
          <cell r="CH78">
            <v>1</v>
          </cell>
          <cell r="CI78">
            <v>0</v>
          </cell>
          <cell r="CJ78">
            <v>0</v>
          </cell>
          <cell r="CK78">
            <v>1</v>
          </cell>
          <cell r="CN78">
            <v>0</v>
          </cell>
          <cell r="CO78">
            <v>0</v>
          </cell>
          <cell r="CP78" t="str">
            <v>EC.0001.15</v>
          </cell>
          <cell r="CQ78" t="str">
            <v>Elternchance – Familien früh für Bildung gewinnen</v>
          </cell>
          <cell r="CR78" t="str">
            <v>f55231ad-b792-4d4d-92a8-49d75040cb40</v>
          </cell>
          <cell r="CS78">
            <v>40</v>
          </cell>
          <cell r="CT78">
            <v>100</v>
          </cell>
          <cell r="CU78">
            <v>100</v>
          </cell>
          <cell r="CV78">
            <v>2016</v>
          </cell>
          <cell r="CW78">
            <v>2017</v>
          </cell>
          <cell r="CX78" t="str">
            <v>wilde.wiese@kindergaerten-lemgo.de</v>
          </cell>
          <cell r="CY78" t="b">
            <v>0</v>
          </cell>
          <cell r="CZ78" t="b">
            <v>0</v>
          </cell>
          <cell r="DA78" t="b">
            <v>0</v>
          </cell>
          <cell r="DB78" t="b">
            <v>0</v>
          </cell>
          <cell r="DC78" t="b">
            <v>1</v>
          </cell>
          <cell r="DD78" t="b">
            <v>0</v>
          </cell>
          <cell r="DE78" t="b">
            <v>0</v>
          </cell>
          <cell r="DF78" t="b">
            <v>0</v>
          </cell>
          <cell r="DG78" t="b">
            <v>0</v>
          </cell>
          <cell r="DH78" t="b">
            <v>1</v>
          </cell>
          <cell r="DI78" t="b">
            <v>0</v>
          </cell>
          <cell r="DJ78" t="b">
            <v>0</v>
          </cell>
          <cell r="DK78" t="b">
            <v>0</v>
          </cell>
          <cell r="DL78" t="b">
            <v>0</v>
          </cell>
          <cell r="DM78" t="b">
            <v>1</v>
          </cell>
          <cell r="DN78" t="b">
            <v>0</v>
          </cell>
          <cell r="DO78" t="b">
            <v>0</v>
          </cell>
          <cell r="DP78" t="b">
            <v>0</v>
          </cell>
          <cell r="DQ78" t="b">
            <v>0</v>
          </cell>
          <cell r="DR78" t="b">
            <v>0</v>
          </cell>
          <cell r="DS78" t="b">
            <v>1</v>
          </cell>
          <cell r="DT78" t="b">
            <v>0</v>
          </cell>
          <cell r="DU78" t="b">
            <v>1</v>
          </cell>
          <cell r="DV78" t="b">
            <v>1</v>
          </cell>
        </row>
        <row r="79">
          <cell r="A79" t="str">
            <v>BAG</v>
          </cell>
          <cell r="B79" t="str">
            <v>DEA</v>
          </cell>
          <cell r="C79">
            <v>1</v>
          </cell>
          <cell r="D79">
            <v>1</v>
          </cell>
          <cell r="E79" t="str">
            <v>EC-0001-533318</v>
          </cell>
          <cell r="F79">
            <v>42760</v>
          </cell>
          <cell r="G79">
            <v>42876</v>
          </cell>
          <cell r="H79">
            <v>42876</v>
          </cell>
          <cell r="K79" t="str">
            <v>Kindertagesvater</v>
          </cell>
          <cell r="Q79" t="str">
            <v>nein</v>
          </cell>
          <cell r="R79">
            <v>1</v>
          </cell>
          <cell r="S79">
            <v>42626</v>
          </cell>
          <cell r="T79">
            <v>20</v>
          </cell>
          <cell r="U79" t="str">
            <v xml:space="preserve">Bochum 171405 </v>
          </cell>
          <cell r="V79" t="str">
            <v>171405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1</v>
          </cell>
          <cell r="AB79">
            <v>8</v>
          </cell>
          <cell r="AC79">
            <v>2</v>
          </cell>
          <cell r="AD79">
            <v>12</v>
          </cell>
          <cell r="AE79">
            <v>11</v>
          </cell>
          <cell r="AF79" t="str">
            <v>staatlich geprüfter Landwirt mit Ausbildereignung</v>
          </cell>
          <cell r="AG79" t="str">
            <v>{1,10,""}</v>
          </cell>
          <cell r="AH79">
            <v>1</v>
          </cell>
          <cell r="AI79">
            <v>4</v>
          </cell>
          <cell r="AJ79">
            <v>2</v>
          </cell>
          <cell r="AK79" t="str">
            <v>AWO Kursleiter</v>
          </cell>
          <cell r="AL79" t="str">
            <v>Ausbilder + Kindertagesvater</v>
          </cell>
          <cell r="AM79">
            <v>1</v>
          </cell>
          <cell r="AN79">
            <v>1</v>
          </cell>
          <cell r="AO79">
            <v>0</v>
          </cell>
          <cell r="AP79" t="str">
            <v>{1,5,""}</v>
          </cell>
          <cell r="AQ79" t="str">
            <v>Die Leiterin der Familienbildung hat mir den Kurs empfohlen</v>
          </cell>
          <cell r="AT79">
            <v>10</v>
          </cell>
          <cell r="AX79">
            <v>0</v>
          </cell>
          <cell r="AY79">
            <v>0</v>
          </cell>
          <cell r="BA79">
            <v>0</v>
          </cell>
          <cell r="BB79">
            <v>1</v>
          </cell>
          <cell r="BC79">
            <v>0</v>
          </cell>
          <cell r="BD79" t="str">
            <v>{3,4,13,""}</v>
          </cell>
          <cell r="BE79" t="str">
            <v>Vater + Sohn Projekte, AWO Kursleiter</v>
          </cell>
          <cell r="BF79">
            <v>3</v>
          </cell>
          <cell r="BG79">
            <v>4</v>
          </cell>
          <cell r="BO79">
            <v>10</v>
          </cell>
          <cell r="BP79" t="str">
            <v>Bottrop</v>
          </cell>
          <cell r="BQ79" t="str">
            <v>8</v>
          </cell>
          <cell r="BR79" t="str">
            <v>Am Dahlberg</v>
          </cell>
          <cell r="BS79" t="str">
            <v>46244</v>
          </cell>
          <cell r="BT79" t="str">
            <v>Bauernhof Sagel</v>
          </cell>
          <cell r="BU79" t="str">
            <v>Selbstständiger Landwirt</v>
          </cell>
          <cell r="BV79" t="str">
            <v>www.bin-beim-bauer.de</v>
          </cell>
          <cell r="BW79">
            <v>3</v>
          </cell>
          <cell r="BX79">
            <v>3</v>
          </cell>
          <cell r="BZ79">
            <v>4</v>
          </cell>
          <cell r="CA79">
            <v>3</v>
          </cell>
          <cell r="CB79">
            <v>2</v>
          </cell>
          <cell r="CC79">
            <v>3</v>
          </cell>
          <cell r="CD79">
            <v>4</v>
          </cell>
          <cell r="CE79">
            <v>4</v>
          </cell>
          <cell r="CF79">
            <v>0</v>
          </cell>
          <cell r="CH79">
            <v>1</v>
          </cell>
          <cell r="CI79">
            <v>0</v>
          </cell>
          <cell r="CJ79">
            <v>0</v>
          </cell>
          <cell r="CK79">
            <v>1</v>
          </cell>
          <cell r="CN79">
            <v>0</v>
          </cell>
          <cell r="CO79">
            <v>0</v>
          </cell>
          <cell r="CP79" t="str">
            <v>EC.0001.15</v>
          </cell>
          <cell r="CQ79" t="str">
            <v>Elternchance – Familien früh für Bildung gewinnen</v>
          </cell>
          <cell r="CR79" t="str">
            <v>9f9898e3-a42b-4af4-9192-a6a1237219b0</v>
          </cell>
          <cell r="CS79">
            <v>48</v>
          </cell>
          <cell r="CT79">
            <v>100</v>
          </cell>
          <cell r="CU79">
            <v>100</v>
          </cell>
          <cell r="CV79">
            <v>2017</v>
          </cell>
          <cell r="CW79">
            <v>2017</v>
          </cell>
          <cell r="CX79" t="str">
            <v>info@bauernhof-sagel.de</v>
          </cell>
          <cell r="CY79" t="b">
            <v>0</v>
          </cell>
          <cell r="CZ79" t="b">
            <v>0</v>
          </cell>
          <cell r="DA79" t="b">
            <v>0</v>
          </cell>
          <cell r="DB79" t="b">
            <v>0</v>
          </cell>
          <cell r="DC79" t="b">
            <v>1</v>
          </cell>
          <cell r="DD79" t="b">
            <v>0</v>
          </cell>
          <cell r="DE79" t="b">
            <v>0</v>
          </cell>
          <cell r="DF79" t="b">
            <v>0</v>
          </cell>
          <cell r="DG79" t="b">
            <v>0</v>
          </cell>
          <cell r="DH79" t="b">
            <v>0</v>
          </cell>
          <cell r="DI79" t="b">
            <v>1</v>
          </cell>
          <cell r="DJ79" t="b">
            <v>0</v>
          </cell>
          <cell r="DK79" t="b">
            <v>0</v>
          </cell>
          <cell r="DL79" t="b">
            <v>0</v>
          </cell>
          <cell r="DM79" t="b">
            <v>0</v>
          </cell>
          <cell r="DN79" t="b">
            <v>0</v>
          </cell>
          <cell r="DO79" t="b">
            <v>0</v>
          </cell>
          <cell r="DP79" t="b">
            <v>0</v>
          </cell>
          <cell r="DQ79" t="b">
            <v>0</v>
          </cell>
          <cell r="DR79" t="b">
            <v>0</v>
          </cell>
          <cell r="DS79" t="b">
            <v>1</v>
          </cell>
          <cell r="DT79" t="b">
            <v>0</v>
          </cell>
          <cell r="DU79" t="b">
            <v>0</v>
          </cell>
          <cell r="DV79" t="b">
            <v>1</v>
          </cell>
        </row>
        <row r="80">
          <cell r="A80" t="str">
            <v>BAG</v>
          </cell>
          <cell r="B80" t="str">
            <v>DED</v>
          </cell>
          <cell r="C80">
            <v>2</v>
          </cell>
          <cell r="D80">
            <v>0</v>
          </cell>
          <cell r="E80" t="str">
            <v>EC-0001-803694</v>
          </cell>
          <cell r="F80">
            <v>42709</v>
          </cell>
          <cell r="G80">
            <v>42790</v>
          </cell>
          <cell r="H80">
            <v>42790</v>
          </cell>
          <cell r="R80">
            <v>1</v>
          </cell>
          <cell r="S80">
            <v>42579</v>
          </cell>
          <cell r="T80">
            <v>12</v>
          </cell>
          <cell r="U80" t="str">
            <v xml:space="preserve">Burgstädt III R3-164048 </v>
          </cell>
          <cell r="V80" t="str">
            <v>164048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1</v>
          </cell>
          <cell r="AB80">
            <v>4</v>
          </cell>
          <cell r="AC80">
            <v>1</v>
          </cell>
          <cell r="AD80">
            <v>1</v>
          </cell>
          <cell r="AE80">
            <v>11</v>
          </cell>
          <cell r="AG80" t="str">
            <v>{2,""}</v>
          </cell>
          <cell r="AH80">
            <v>3</v>
          </cell>
          <cell r="AI80">
            <v>1</v>
          </cell>
          <cell r="AJ80">
            <v>1</v>
          </cell>
          <cell r="AM80">
            <v>1</v>
          </cell>
          <cell r="AN80">
            <v>1</v>
          </cell>
          <cell r="AO80">
            <v>0</v>
          </cell>
          <cell r="AP80" t="str">
            <v>{2,3,""}</v>
          </cell>
          <cell r="AT80">
            <v>10</v>
          </cell>
          <cell r="AX80">
            <v>2</v>
          </cell>
          <cell r="AY80">
            <v>0</v>
          </cell>
          <cell r="BA80">
            <v>0</v>
          </cell>
          <cell r="BB80">
            <v>0</v>
          </cell>
          <cell r="BC80">
            <v>0</v>
          </cell>
          <cell r="BD80" t="str">
            <v>{4,9,""}</v>
          </cell>
          <cell r="BF80">
            <v>8</v>
          </cell>
          <cell r="BG80">
            <v>1</v>
          </cell>
          <cell r="BO80">
            <v>13</v>
          </cell>
          <cell r="BP80" t="str">
            <v>Aue</v>
          </cell>
          <cell r="BQ80" t="str">
            <v>5</v>
          </cell>
          <cell r="BR80" t="str">
            <v>Goethestraße</v>
          </cell>
          <cell r="BS80" t="str">
            <v>8280</v>
          </cell>
          <cell r="BT80" t="str">
            <v>Kita Abenteuerland</v>
          </cell>
          <cell r="BU80" t="str">
            <v>Große Kreisstadt Aue</v>
          </cell>
          <cell r="BW80">
            <v>3</v>
          </cell>
          <cell r="BX80">
            <v>1</v>
          </cell>
          <cell r="BZ80">
            <v>3</v>
          </cell>
          <cell r="CA80">
            <v>6</v>
          </cell>
          <cell r="CB80">
            <v>4</v>
          </cell>
          <cell r="CC80">
            <v>4</v>
          </cell>
          <cell r="CD80">
            <v>2</v>
          </cell>
          <cell r="CE80">
            <v>6</v>
          </cell>
          <cell r="CF80">
            <v>0</v>
          </cell>
          <cell r="CH80">
            <v>1</v>
          </cell>
          <cell r="CI80">
            <v>0</v>
          </cell>
          <cell r="CJ80">
            <v>0</v>
          </cell>
          <cell r="CK80">
            <v>1</v>
          </cell>
          <cell r="CN80">
            <v>0</v>
          </cell>
          <cell r="CO80">
            <v>0</v>
          </cell>
          <cell r="CP80" t="str">
            <v>EC.0001.15</v>
          </cell>
          <cell r="CQ80" t="str">
            <v>Elternchance – Familien früh für Bildung gewinnen</v>
          </cell>
          <cell r="CR80" t="str">
            <v>0ea92fc8-91dd-4480-b229-7d2f70593fa5</v>
          </cell>
          <cell r="CS80">
            <v>30</v>
          </cell>
          <cell r="CT80">
            <v>100</v>
          </cell>
          <cell r="CU80">
            <v>100</v>
          </cell>
          <cell r="CV80">
            <v>2016</v>
          </cell>
          <cell r="CW80">
            <v>2017</v>
          </cell>
          <cell r="CX80" t="str">
            <v>info@abenteuerland-aue.de</v>
          </cell>
          <cell r="CY80" t="b">
            <v>0</v>
          </cell>
          <cell r="CZ80" t="b">
            <v>0</v>
          </cell>
          <cell r="DA80" t="b">
            <v>0</v>
          </cell>
          <cell r="DB80" t="b">
            <v>0</v>
          </cell>
          <cell r="DC80" t="b">
            <v>1</v>
          </cell>
          <cell r="DD80" t="b">
            <v>0</v>
          </cell>
          <cell r="DE80" t="b">
            <v>0</v>
          </cell>
          <cell r="DF80" t="b">
            <v>0</v>
          </cell>
          <cell r="DG80" t="b">
            <v>0</v>
          </cell>
          <cell r="DH80" t="b">
            <v>1</v>
          </cell>
          <cell r="DI80" t="b">
            <v>0</v>
          </cell>
          <cell r="DJ80" t="b">
            <v>0</v>
          </cell>
          <cell r="DK80" t="b">
            <v>0</v>
          </cell>
          <cell r="DL80" t="b">
            <v>0</v>
          </cell>
          <cell r="DM80" t="b">
            <v>0</v>
          </cell>
          <cell r="DN80" t="b">
            <v>0</v>
          </cell>
          <cell r="DO80" t="b">
            <v>0</v>
          </cell>
          <cell r="DP80" t="b">
            <v>0</v>
          </cell>
          <cell r="DQ80" t="b">
            <v>0</v>
          </cell>
          <cell r="DR80" t="b">
            <v>0</v>
          </cell>
          <cell r="DS80" t="b">
            <v>1</v>
          </cell>
          <cell r="DT80" t="b">
            <v>0</v>
          </cell>
          <cell r="DU80" t="b">
            <v>0</v>
          </cell>
          <cell r="DV80" t="b">
            <v>1</v>
          </cell>
        </row>
        <row r="81">
          <cell r="A81" t="str">
            <v>BAG</v>
          </cell>
          <cell r="B81" t="str">
            <v>DEG</v>
          </cell>
          <cell r="C81">
            <v>2</v>
          </cell>
          <cell r="D81">
            <v>0</v>
          </cell>
          <cell r="E81" t="str">
            <v>EC-0001-944979</v>
          </cell>
          <cell r="F81">
            <v>42485</v>
          </cell>
          <cell r="G81">
            <v>43238</v>
          </cell>
          <cell r="H81">
            <v>43238</v>
          </cell>
          <cell r="R81">
            <v>1</v>
          </cell>
          <cell r="S81">
            <v>42331</v>
          </cell>
          <cell r="T81">
            <v>99</v>
          </cell>
          <cell r="U81" t="str">
            <v>Eisenach II R3-165028</v>
          </cell>
          <cell r="V81" t="str">
            <v>165028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1</v>
          </cell>
          <cell r="AB81">
            <v>4</v>
          </cell>
          <cell r="AC81">
            <v>1</v>
          </cell>
          <cell r="AD81">
            <v>1</v>
          </cell>
          <cell r="AE81">
            <v>11</v>
          </cell>
          <cell r="AG81" t="str">
            <v>{1,""}</v>
          </cell>
          <cell r="AH81">
            <v>1</v>
          </cell>
          <cell r="AI81">
            <v>1</v>
          </cell>
          <cell r="AJ81">
            <v>2</v>
          </cell>
          <cell r="AM81">
            <v>1</v>
          </cell>
          <cell r="AN81">
            <v>1</v>
          </cell>
          <cell r="AO81">
            <v>0</v>
          </cell>
          <cell r="AP81" t="str">
            <v>{3,4,""}</v>
          </cell>
          <cell r="AX81">
            <v>2</v>
          </cell>
          <cell r="AY81">
            <v>0</v>
          </cell>
          <cell r="BA81">
            <v>0</v>
          </cell>
          <cell r="BB81">
            <v>0</v>
          </cell>
          <cell r="BC81">
            <v>0</v>
          </cell>
          <cell r="BD81" t="str">
            <v>{3,6,9,""}</v>
          </cell>
          <cell r="BF81">
            <v>6</v>
          </cell>
          <cell r="BG81">
            <v>1</v>
          </cell>
          <cell r="BO81">
            <v>16</v>
          </cell>
          <cell r="BP81" t="str">
            <v>Gräfenroda</v>
          </cell>
          <cell r="BQ81" t="str">
            <v>4</v>
          </cell>
          <cell r="BR81" t="str">
            <v>Neue Straße</v>
          </cell>
          <cell r="BS81" t="str">
            <v>99330</v>
          </cell>
          <cell r="BT81" t="str">
            <v>evangelischer Kindergarten Regenbogen</v>
          </cell>
          <cell r="BU81" t="str">
            <v>evangelisch- lutherische Kirchgemeinde Gräfenroda</v>
          </cell>
          <cell r="BV81" t="str">
            <v>www.evangelischer-kindergarten-graefenroda.de</v>
          </cell>
          <cell r="BW81">
            <v>2</v>
          </cell>
          <cell r="BX81">
            <v>2</v>
          </cell>
          <cell r="BZ81">
            <v>4</v>
          </cell>
          <cell r="CA81">
            <v>2</v>
          </cell>
          <cell r="CB81">
            <v>1</v>
          </cell>
          <cell r="CC81">
            <v>3</v>
          </cell>
          <cell r="CD81">
            <v>2</v>
          </cell>
          <cell r="CE81">
            <v>4</v>
          </cell>
          <cell r="CF81">
            <v>1</v>
          </cell>
          <cell r="CG81" t="str">
            <v>180712</v>
          </cell>
          <cell r="CH81">
            <v>1</v>
          </cell>
          <cell r="CI81">
            <v>0</v>
          </cell>
          <cell r="CJ81">
            <v>0</v>
          </cell>
          <cell r="CK81">
            <v>1</v>
          </cell>
          <cell r="CN81">
            <v>0</v>
          </cell>
          <cell r="CO81">
            <v>0</v>
          </cell>
          <cell r="CP81" t="str">
            <v>EC.0001.15</v>
          </cell>
          <cell r="CQ81" t="str">
            <v>Elternchance – Familien früh für Bildung gewinnen</v>
          </cell>
          <cell r="CR81" t="str">
            <v>1f86ee3f-df4a-46f2-9671-37313d9021a5</v>
          </cell>
          <cell r="CS81">
            <v>29</v>
          </cell>
          <cell r="CT81">
            <v>100</v>
          </cell>
          <cell r="CU81">
            <v>100</v>
          </cell>
          <cell r="CV81">
            <v>2016</v>
          </cell>
          <cell r="CW81">
            <v>2018</v>
          </cell>
          <cell r="CX81" t="str">
            <v>silvanad1987@aol.com</v>
          </cell>
          <cell r="CY81" t="b">
            <v>0</v>
          </cell>
          <cell r="CZ81" t="b">
            <v>0</v>
          </cell>
          <cell r="DA81" t="b">
            <v>0</v>
          </cell>
          <cell r="DB81" t="b">
            <v>0</v>
          </cell>
          <cell r="DC81" t="b">
            <v>1</v>
          </cell>
          <cell r="DD81" t="b">
            <v>0</v>
          </cell>
          <cell r="DE81" t="b">
            <v>0</v>
          </cell>
          <cell r="DF81" t="b">
            <v>0</v>
          </cell>
          <cell r="DG81" t="b">
            <v>0</v>
          </cell>
          <cell r="DH81" t="b">
            <v>1</v>
          </cell>
          <cell r="DI81" t="b">
            <v>0</v>
          </cell>
          <cell r="DJ81" t="b">
            <v>0</v>
          </cell>
          <cell r="DK81" t="b">
            <v>0</v>
          </cell>
          <cell r="DL81" t="b">
            <v>0</v>
          </cell>
          <cell r="DM81" t="b">
            <v>0</v>
          </cell>
          <cell r="DN81" t="b">
            <v>0</v>
          </cell>
          <cell r="DO81" t="b">
            <v>0</v>
          </cell>
          <cell r="DP81" t="b">
            <v>0</v>
          </cell>
          <cell r="DQ81" t="b">
            <v>0</v>
          </cell>
          <cell r="DR81" t="b">
            <v>0</v>
          </cell>
          <cell r="DS81" t="b">
            <v>1</v>
          </cell>
          <cell r="DT81" t="b">
            <v>0</v>
          </cell>
          <cell r="DU81" t="b">
            <v>0</v>
          </cell>
          <cell r="DV81" t="b">
            <v>1</v>
          </cell>
        </row>
        <row r="82">
          <cell r="A82" t="str">
            <v>BAG</v>
          </cell>
          <cell r="B82" t="str">
            <v>DE1</v>
          </cell>
          <cell r="C82">
            <v>1</v>
          </cell>
          <cell r="D82">
            <v>0</v>
          </cell>
          <cell r="E82" t="str">
            <v>EC-0001-677489</v>
          </cell>
          <cell r="F82">
            <v>42576</v>
          </cell>
          <cell r="G82">
            <v>42713</v>
          </cell>
          <cell r="H82">
            <v>42713</v>
          </cell>
          <cell r="Q82" t="str">
            <v>Interkulturalität und Integration, Masterstudiengang, 4. Semester</v>
          </cell>
          <cell r="R82">
            <v>1</v>
          </cell>
          <cell r="S82">
            <v>42467</v>
          </cell>
          <cell r="T82">
            <v>101</v>
          </cell>
          <cell r="U82" t="str">
            <v>B.Herrenalb VI R1-165039</v>
          </cell>
          <cell r="V82" t="str">
            <v>165039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1</v>
          </cell>
          <cell r="AB82">
            <v>4</v>
          </cell>
          <cell r="AC82">
            <v>2</v>
          </cell>
          <cell r="AD82">
            <v>13</v>
          </cell>
          <cell r="AE82">
            <v>10</v>
          </cell>
          <cell r="AF82" t="str">
            <v>Ausbildung: staatl. anerkannte Heilerziehungspflegerin, dann Studium: Gesundheitswissenschaften B.Sc.</v>
          </cell>
          <cell r="AG82" t="str">
            <v>{7,10,""}</v>
          </cell>
          <cell r="AH82">
            <v>1</v>
          </cell>
          <cell r="AI82">
            <v>1</v>
          </cell>
          <cell r="AJ82">
            <v>1</v>
          </cell>
          <cell r="AK82" t="str">
            <v>Familienentlastender Dienst</v>
          </cell>
          <cell r="AM82">
            <v>0</v>
          </cell>
          <cell r="AN82">
            <v>0</v>
          </cell>
          <cell r="AO82">
            <v>0</v>
          </cell>
          <cell r="AP82" t="str">
            <v>{3,4,""}</v>
          </cell>
          <cell r="AT82">
            <v>10</v>
          </cell>
          <cell r="AX82">
            <v>2</v>
          </cell>
          <cell r="AY82">
            <v>0</v>
          </cell>
          <cell r="BA82">
            <v>0</v>
          </cell>
          <cell r="BB82">
            <v>0</v>
          </cell>
          <cell r="BC82">
            <v>0</v>
          </cell>
          <cell r="BD82" t="str">
            <v>{2,4,7,""}</v>
          </cell>
          <cell r="BF82">
            <v>3</v>
          </cell>
          <cell r="BG82">
            <v>4</v>
          </cell>
          <cell r="BI82">
            <v>8</v>
          </cell>
          <cell r="BJ82">
            <v>2</v>
          </cell>
          <cell r="BL82">
            <v>2</v>
          </cell>
          <cell r="BM82">
            <v>1</v>
          </cell>
          <cell r="BO82">
            <v>1</v>
          </cell>
          <cell r="BP82" t="str">
            <v>Stuttgart</v>
          </cell>
          <cell r="BQ82" t="str">
            <v>18-20</v>
          </cell>
          <cell r="BR82" t="str">
            <v>Löwentorstr.</v>
          </cell>
          <cell r="BS82" t="str">
            <v>70191</v>
          </cell>
          <cell r="BT82" t="str">
            <v>Teilhabenetzwerk</v>
          </cell>
          <cell r="BU82" t="str">
            <v>Lebenshilfe Stuttgart e.V.</v>
          </cell>
          <cell r="BV82" t="str">
            <v>www.lebenshilfe-stuttgart.de</v>
          </cell>
          <cell r="BW82">
            <v>3</v>
          </cell>
          <cell r="BX82">
            <v>2</v>
          </cell>
          <cell r="BZ82">
            <v>4</v>
          </cell>
          <cell r="CA82">
            <v>6</v>
          </cell>
          <cell r="CB82">
            <v>4</v>
          </cell>
          <cell r="CC82">
            <v>4</v>
          </cell>
          <cell r="CD82">
            <v>2</v>
          </cell>
          <cell r="CE82">
            <v>4</v>
          </cell>
          <cell r="CF82">
            <v>1</v>
          </cell>
          <cell r="CG82" t="str">
            <v>R1-165030</v>
          </cell>
          <cell r="CH82">
            <v>1</v>
          </cell>
          <cell r="CI82">
            <v>0</v>
          </cell>
          <cell r="CJ82">
            <v>0</v>
          </cell>
          <cell r="CK82">
            <v>1</v>
          </cell>
          <cell r="CN82">
            <v>0</v>
          </cell>
          <cell r="CO82">
            <v>0</v>
          </cell>
          <cell r="CP82" t="str">
            <v>EC.0001.15</v>
          </cell>
          <cell r="CQ82" t="str">
            <v>Elternchance – Familien früh für Bildung gewinnen</v>
          </cell>
          <cell r="CR82" t="str">
            <v>00290662-2d9b-422d-860d-de7ca082ecb1</v>
          </cell>
          <cell r="CS82">
            <v>35</v>
          </cell>
          <cell r="CT82">
            <v>100</v>
          </cell>
          <cell r="CU82">
            <v>100</v>
          </cell>
          <cell r="CV82">
            <v>2016</v>
          </cell>
          <cell r="CW82">
            <v>2016</v>
          </cell>
          <cell r="CX82" t="str">
            <v>schairer@lebenshilfe-stuttgart.de</v>
          </cell>
          <cell r="CY82" t="b">
            <v>0</v>
          </cell>
          <cell r="CZ82" t="b">
            <v>0</v>
          </cell>
          <cell r="DA82" t="b">
            <v>0</v>
          </cell>
          <cell r="DB82" t="b">
            <v>0</v>
          </cell>
          <cell r="DC82" t="b">
            <v>1</v>
          </cell>
          <cell r="DD82" t="b">
            <v>0</v>
          </cell>
          <cell r="DE82" t="b">
            <v>0</v>
          </cell>
          <cell r="DF82" t="b">
            <v>0</v>
          </cell>
          <cell r="DG82" t="b">
            <v>0</v>
          </cell>
          <cell r="DH82" t="b">
            <v>0</v>
          </cell>
          <cell r="DI82" t="b">
            <v>1</v>
          </cell>
          <cell r="DJ82" t="b">
            <v>0</v>
          </cell>
          <cell r="DK82" t="b">
            <v>0</v>
          </cell>
          <cell r="DL82" t="b">
            <v>0</v>
          </cell>
          <cell r="DM82" t="b">
            <v>0</v>
          </cell>
          <cell r="DN82" t="b">
            <v>0</v>
          </cell>
          <cell r="DO82" t="b">
            <v>0</v>
          </cell>
          <cell r="DP82" t="b">
            <v>0</v>
          </cell>
          <cell r="DQ82" t="b">
            <v>0</v>
          </cell>
          <cell r="DR82" t="b">
            <v>0</v>
          </cell>
          <cell r="DS82" t="b">
            <v>1</v>
          </cell>
          <cell r="DT82" t="b">
            <v>0</v>
          </cell>
          <cell r="DU82" t="b">
            <v>0</v>
          </cell>
          <cell r="DV82" t="b">
            <v>1</v>
          </cell>
        </row>
        <row r="83">
          <cell r="A83" t="str">
            <v>BAG</v>
          </cell>
          <cell r="B83" t="str">
            <v>DE3</v>
          </cell>
          <cell r="C83">
            <v>1</v>
          </cell>
          <cell r="D83">
            <v>0</v>
          </cell>
          <cell r="E83" t="str">
            <v>EC-0001-984730</v>
          </cell>
          <cell r="F83">
            <v>42555</v>
          </cell>
          <cell r="G83">
            <v>42713</v>
          </cell>
          <cell r="H83">
            <v>42555</v>
          </cell>
          <cell r="K83" t="str">
            <v>Qualifizierten zertifizierten Kindertagespflegeperson</v>
          </cell>
          <cell r="R83">
            <v>1</v>
          </cell>
          <cell r="S83">
            <v>42487</v>
          </cell>
          <cell r="T83">
            <v>92</v>
          </cell>
          <cell r="U83" t="str">
            <v>Berlin II R1-165051</v>
          </cell>
          <cell r="V83" t="str">
            <v>165051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1</v>
          </cell>
          <cell r="AB83">
            <v>7</v>
          </cell>
          <cell r="AC83">
            <v>3</v>
          </cell>
          <cell r="AD83">
            <v>13</v>
          </cell>
          <cell r="AE83">
            <v>10</v>
          </cell>
          <cell r="AF83" t="str">
            <v>Fachübersetzen in zwei Fremdsprachen</v>
          </cell>
          <cell r="AH83">
            <v>4</v>
          </cell>
          <cell r="AI83">
            <v>4</v>
          </cell>
          <cell r="AJ83">
            <v>4</v>
          </cell>
          <cell r="AK83" t="str">
            <v>Kindertagespflege</v>
          </cell>
          <cell r="AL83" t="str">
            <v>Selbstständige Tagesmutter</v>
          </cell>
          <cell r="AM83">
            <v>1</v>
          </cell>
          <cell r="AN83">
            <v>1</v>
          </cell>
          <cell r="AO83">
            <v>0</v>
          </cell>
          <cell r="AP83" t="str">
            <v>{1,3,5,""}</v>
          </cell>
          <cell r="AT83">
            <v>10</v>
          </cell>
          <cell r="AV83">
            <v>12</v>
          </cell>
          <cell r="AX83">
            <v>0</v>
          </cell>
          <cell r="AY83">
            <v>0</v>
          </cell>
          <cell r="BA83">
            <v>0</v>
          </cell>
          <cell r="BB83">
            <v>1</v>
          </cell>
          <cell r="BC83">
            <v>0</v>
          </cell>
          <cell r="BD83" t="str">
            <v>{2,9,10,""}</v>
          </cell>
          <cell r="BF83">
            <v>1</v>
          </cell>
          <cell r="BG83">
            <v>2</v>
          </cell>
          <cell r="BI83">
            <v>8</v>
          </cell>
          <cell r="BJ83">
            <v>1</v>
          </cell>
          <cell r="BL83">
            <v>2</v>
          </cell>
          <cell r="BM83">
            <v>1</v>
          </cell>
          <cell r="BO83">
            <v>9</v>
          </cell>
          <cell r="BP83" t="str">
            <v>Lüneburg</v>
          </cell>
          <cell r="BQ83" t="str">
            <v>28a</v>
          </cell>
          <cell r="BR83" t="str">
            <v>Am Bäckfeld</v>
          </cell>
          <cell r="BS83" t="str">
            <v>21335</v>
          </cell>
          <cell r="BU83" t="str">
            <v>selbstständig</v>
          </cell>
          <cell r="BW83">
            <v>2</v>
          </cell>
          <cell r="BX83">
            <v>1</v>
          </cell>
          <cell r="BZ83">
            <v>4</v>
          </cell>
          <cell r="CA83">
            <v>3</v>
          </cell>
          <cell r="CB83">
            <v>3</v>
          </cell>
          <cell r="CC83">
            <v>3</v>
          </cell>
          <cell r="CD83">
            <v>4</v>
          </cell>
          <cell r="CE83">
            <v>3</v>
          </cell>
          <cell r="CF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5</v>
          </cell>
          <cell r="CM83" t="str">
            <v>Kursabsage durch BAG</v>
          </cell>
          <cell r="CN83">
            <v>0</v>
          </cell>
          <cell r="CO83">
            <v>1</v>
          </cell>
          <cell r="CP83" t="str">
            <v>EC.0001.15</v>
          </cell>
          <cell r="CQ83" t="str">
            <v>Elternchance – Familien früh für Bildung gewinnen</v>
          </cell>
          <cell r="CR83" t="str">
            <v>8872c0d9-feb4-4106-92f3-4291b4634535</v>
          </cell>
          <cell r="CS83">
            <v>55</v>
          </cell>
          <cell r="CT83">
            <v>100</v>
          </cell>
          <cell r="CU83">
            <v>100</v>
          </cell>
          <cell r="CV83">
            <v>2016</v>
          </cell>
          <cell r="CW83">
            <v>2016</v>
          </cell>
          <cell r="CX83" t="str">
            <v>kschalla@gmx.de</v>
          </cell>
          <cell r="CY83" t="b">
            <v>0</v>
          </cell>
          <cell r="CZ83" t="b">
            <v>0</v>
          </cell>
          <cell r="DA83" t="b">
            <v>0</v>
          </cell>
          <cell r="DB83" t="b">
            <v>0</v>
          </cell>
          <cell r="DC83" t="b">
            <v>1</v>
          </cell>
          <cell r="DD83" t="b">
            <v>0</v>
          </cell>
          <cell r="DE83" t="b">
            <v>1</v>
          </cell>
          <cell r="DF83" t="b">
            <v>0</v>
          </cell>
          <cell r="DG83" t="b">
            <v>0</v>
          </cell>
          <cell r="DH83" t="b">
            <v>0</v>
          </cell>
          <cell r="DI83" t="b">
            <v>1</v>
          </cell>
          <cell r="DJ83" t="b">
            <v>0</v>
          </cell>
          <cell r="DK83" t="b">
            <v>0</v>
          </cell>
          <cell r="DL83" t="b">
            <v>0</v>
          </cell>
          <cell r="DM83" t="b">
            <v>0</v>
          </cell>
          <cell r="DN83" t="b">
            <v>0</v>
          </cell>
          <cell r="DO83" t="b">
            <v>0</v>
          </cell>
          <cell r="DP83" t="b">
            <v>0</v>
          </cell>
          <cell r="DQ83" t="b">
            <v>0</v>
          </cell>
          <cell r="DR83" t="b">
            <v>0</v>
          </cell>
          <cell r="DS83" t="b">
            <v>0</v>
          </cell>
          <cell r="DT83" t="b">
            <v>0</v>
          </cell>
          <cell r="DU83" t="b">
            <v>0</v>
          </cell>
          <cell r="DV83" t="b">
            <v>0</v>
          </cell>
        </row>
        <row r="84">
          <cell r="A84" t="str">
            <v>BAG</v>
          </cell>
          <cell r="B84" t="str">
            <v>DED</v>
          </cell>
          <cell r="C84">
            <v>2</v>
          </cell>
          <cell r="D84">
            <v>0</v>
          </cell>
          <cell r="E84" t="str">
            <v>EC-0001-645610</v>
          </cell>
          <cell r="F84">
            <v>42464</v>
          </cell>
          <cell r="G84">
            <v>42678</v>
          </cell>
          <cell r="H84">
            <v>42678</v>
          </cell>
          <cell r="R84">
            <v>1</v>
          </cell>
          <cell r="S84">
            <v>42423</v>
          </cell>
          <cell r="T84">
            <v>87</v>
          </cell>
          <cell r="U84" t="str">
            <v>Burgstädt I R3-165004</v>
          </cell>
          <cell r="V84" t="str">
            <v>165004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1</v>
          </cell>
          <cell r="AB84">
            <v>4</v>
          </cell>
          <cell r="AC84">
            <v>1</v>
          </cell>
          <cell r="AD84">
            <v>1</v>
          </cell>
          <cell r="AE84">
            <v>11</v>
          </cell>
          <cell r="AG84" t="str">
            <v>{1,6,8,9,""}</v>
          </cell>
          <cell r="AH84">
            <v>1</v>
          </cell>
          <cell r="AI84">
            <v>1</v>
          </cell>
          <cell r="AJ84">
            <v>2</v>
          </cell>
          <cell r="AM84">
            <v>0</v>
          </cell>
          <cell r="AN84">
            <v>0</v>
          </cell>
          <cell r="AO84">
            <v>0</v>
          </cell>
          <cell r="AP84" t="str">
            <v>{3,5,""}</v>
          </cell>
          <cell r="AQ84" t="str">
            <v>Im Gespräch mit meiner Einrichtungsleitung</v>
          </cell>
          <cell r="AT84">
            <v>10</v>
          </cell>
          <cell r="AX84">
            <v>2</v>
          </cell>
          <cell r="AY84">
            <v>0</v>
          </cell>
          <cell r="BA84">
            <v>0</v>
          </cell>
          <cell r="BB84">
            <v>0</v>
          </cell>
          <cell r="BC84">
            <v>0</v>
          </cell>
          <cell r="BD84" t="str">
            <v>{2,9,11,""}</v>
          </cell>
          <cell r="BF84">
            <v>6</v>
          </cell>
          <cell r="BG84">
            <v>4</v>
          </cell>
          <cell r="BO84">
            <v>13</v>
          </cell>
          <cell r="BP84" t="str">
            <v>Dresden</v>
          </cell>
          <cell r="BQ84" t="str">
            <v>20</v>
          </cell>
          <cell r="BR84" t="str">
            <v>Roscherstraße</v>
          </cell>
          <cell r="BS84" t="str">
            <v>1139</v>
          </cell>
          <cell r="BT84" t="str">
            <v>Kita "Lillabo"</v>
          </cell>
          <cell r="BU84" t="str">
            <v>Lillabo e.V.</v>
          </cell>
          <cell r="BV84" t="str">
            <v>www.lillabo-dresden.de</v>
          </cell>
          <cell r="BW84">
            <v>3</v>
          </cell>
          <cell r="BX84">
            <v>2</v>
          </cell>
          <cell r="BZ84">
            <v>4</v>
          </cell>
          <cell r="CA84">
            <v>2</v>
          </cell>
          <cell r="CB84">
            <v>2</v>
          </cell>
          <cell r="CC84">
            <v>2</v>
          </cell>
          <cell r="CD84">
            <v>4</v>
          </cell>
          <cell r="CE84">
            <v>3</v>
          </cell>
          <cell r="CF84">
            <v>0</v>
          </cell>
          <cell r="CH84">
            <v>1</v>
          </cell>
          <cell r="CI84">
            <v>0</v>
          </cell>
          <cell r="CJ84">
            <v>0</v>
          </cell>
          <cell r="CK84">
            <v>1</v>
          </cell>
          <cell r="CN84">
            <v>0</v>
          </cell>
          <cell r="CO84">
            <v>0</v>
          </cell>
          <cell r="CP84" t="str">
            <v>EC.0001.15</v>
          </cell>
          <cell r="CQ84" t="str">
            <v>Elternchance – Familien früh für Bildung gewinnen</v>
          </cell>
          <cell r="CR84" t="str">
            <v>7d7c13e5-c002-45f1-938d-9b728fdea8c5</v>
          </cell>
          <cell r="CS84">
            <v>25</v>
          </cell>
          <cell r="CT84">
            <v>100</v>
          </cell>
          <cell r="CU84">
            <v>100</v>
          </cell>
          <cell r="CV84">
            <v>2016</v>
          </cell>
          <cell r="CW84">
            <v>2016</v>
          </cell>
          <cell r="CX84" t="str">
            <v>gasia99@gmx.net</v>
          </cell>
          <cell r="CY84" t="b">
            <v>0</v>
          </cell>
          <cell r="CZ84" t="b">
            <v>0</v>
          </cell>
          <cell r="DA84" t="b">
            <v>0</v>
          </cell>
          <cell r="DB84" t="b">
            <v>0</v>
          </cell>
          <cell r="DC84" t="b">
            <v>1</v>
          </cell>
          <cell r="DD84" t="b">
            <v>0</v>
          </cell>
          <cell r="DE84" t="b">
            <v>0</v>
          </cell>
          <cell r="DF84" t="b">
            <v>0</v>
          </cell>
          <cell r="DG84" t="b">
            <v>0</v>
          </cell>
          <cell r="DH84" t="b">
            <v>1</v>
          </cell>
          <cell r="DI84" t="b">
            <v>0</v>
          </cell>
          <cell r="DJ84" t="b">
            <v>0</v>
          </cell>
          <cell r="DK84" t="b">
            <v>0</v>
          </cell>
          <cell r="DL84" t="b">
            <v>0</v>
          </cell>
          <cell r="DM84" t="b">
            <v>0</v>
          </cell>
          <cell r="DN84" t="b">
            <v>0</v>
          </cell>
          <cell r="DO84" t="b">
            <v>0</v>
          </cell>
          <cell r="DP84" t="b">
            <v>0</v>
          </cell>
          <cell r="DQ84" t="b">
            <v>0</v>
          </cell>
          <cell r="DR84" t="b">
            <v>0</v>
          </cell>
          <cell r="DS84" t="b">
            <v>1</v>
          </cell>
          <cell r="DT84" t="b">
            <v>0</v>
          </cell>
          <cell r="DU84" t="b">
            <v>0</v>
          </cell>
          <cell r="DV84" t="b">
            <v>1</v>
          </cell>
        </row>
        <row r="85">
          <cell r="A85" t="str">
            <v>BAG</v>
          </cell>
          <cell r="B85" t="str">
            <v>DEA</v>
          </cell>
          <cell r="C85">
            <v>1</v>
          </cell>
          <cell r="D85">
            <v>0</v>
          </cell>
          <cell r="E85" t="str">
            <v>EC-0001-682385</v>
          </cell>
          <cell r="F85">
            <v>42551</v>
          </cell>
          <cell r="G85">
            <v>42765</v>
          </cell>
          <cell r="H85">
            <v>42765</v>
          </cell>
          <cell r="K85" t="str">
            <v>keine</v>
          </cell>
          <cell r="Q85" t="str">
            <v>nein</v>
          </cell>
          <cell r="R85">
            <v>1</v>
          </cell>
          <cell r="S85">
            <v>42410</v>
          </cell>
          <cell r="T85">
            <v>80</v>
          </cell>
          <cell r="U85" t="str">
            <v>Bonn R1-165036</v>
          </cell>
          <cell r="V85" t="str">
            <v>165036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1</v>
          </cell>
          <cell r="AB85">
            <v>7</v>
          </cell>
          <cell r="AC85">
            <v>2</v>
          </cell>
          <cell r="AD85">
            <v>13</v>
          </cell>
          <cell r="AE85">
            <v>7</v>
          </cell>
          <cell r="AG85" t="str">
            <v>{2,""}</v>
          </cell>
          <cell r="AH85">
            <v>1</v>
          </cell>
          <cell r="AI85">
            <v>4</v>
          </cell>
          <cell r="AJ85">
            <v>1</v>
          </cell>
          <cell r="AL85" t="str">
            <v>Kita Plus</v>
          </cell>
          <cell r="AM85">
            <v>0</v>
          </cell>
          <cell r="AN85">
            <v>0</v>
          </cell>
          <cell r="AO85">
            <v>0</v>
          </cell>
          <cell r="AP85" t="str">
            <v>{2,3,""}</v>
          </cell>
          <cell r="AX85">
            <v>2</v>
          </cell>
          <cell r="AY85">
            <v>0</v>
          </cell>
          <cell r="BA85">
            <v>0</v>
          </cell>
          <cell r="BB85">
            <v>0</v>
          </cell>
          <cell r="BC85">
            <v>0</v>
          </cell>
          <cell r="BD85" t="str">
            <v>{4,8,9,""}</v>
          </cell>
          <cell r="BF85">
            <v>1</v>
          </cell>
          <cell r="BG85">
            <v>1</v>
          </cell>
          <cell r="BO85">
            <v>10</v>
          </cell>
          <cell r="BP85" t="str">
            <v>Bergheim</v>
          </cell>
          <cell r="BQ85" t="str">
            <v>25</v>
          </cell>
          <cell r="BR85" t="str">
            <v>Brieystrasse</v>
          </cell>
          <cell r="BS85" t="str">
            <v>50129</v>
          </cell>
          <cell r="BT85" t="str">
            <v>Kindertagesstätte Kaleidoskop</v>
          </cell>
          <cell r="BU85" t="str">
            <v>AWO Regionalverband Rhein-Erft &amp; Euskirchen e.V.</v>
          </cell>
          <cell r="BV85" t="str">
            <v>www.awo-bm-eu.de</v>
          </cell>
          <cell r="BW85">
            <v>2</v>
          </cell>
          <cell r="BX85">
            <v>2</v>
          </cell>
          <cell r="BZ85">
            <v>2</v>
          </cell>
          <cell r="CA85">
            <v>4</v>
          </cell>
          <cell r="CB85">
            <v>3</v>
          </cell>
          <cell r="CC85">
            <v>4</v>
          </cell>
          <cell r="CD85">
            <v>2</v>
          </cell>
          <cell r="CE85">
            <v>4</v>
          </cell>
          <cell r="CF85">
            <v>0</v>
          </cell>
          <cell r="CH85">
            <v>1</v>
          </cell>
          <cell r="CI85">
            <v>0</v>
          </cell>
          <cell r="CJ85">
            <v>0</v>
          </cell>
          <cell r="CK85">
            <v>1</v>
          </cell>
          <cell r="CN85">
            <v>0</v>
          </cell>
          <cell r="CO85">
            <v>0</v>
          </cell>
          <cell r="CP85" t="str">
            <v>EC.0001.15</v>
          </cell>
          <cell r="CQ85" t="str">
            <v>Elternchance – Familien früh für Bildung gewinnen</v>
          </cell>
          <cell r="CR85" t="str">
            <v>e2e58e06-ed44-4479-8060-9d65fe9d161f</v>
          </cell>
          <cell r="CS85">
            <v>43</v>
          </cell>
          <cell r="CT85">
            <v>100</v>
          </cell>
          <cell r="CU85">
            <v>100</v>
          </cell>
          <cell r="CV85">
            <v>2016</v>
          </cell>
          <cell r="CW85">
            <v>2017</v>
          </cell>
          <cell r="CX85" t="str">
            <v>s.schankin@gmx.net</v>
          </cell>
          <cell r="CY85" t="b">
            <v>0</v>
          </cell>
          <cell r="CZ85" t="b">
            <v>0</v>
          </cell>
          <cell r="DA85" t="b">
            <v>0</v>
          </cell>
          <cell r="DB85" t="b">
            <v>0</v>
          </cell>
          <cell r="DC85" t="b">
            <v>1</v>
          </cell>
          <cell r="DD85" t="b">
            <v>0</v>
          </cell>
          <cell r="DE85" t="b">
            <v>0</v>
          </cell>
          <cell r="DF85" t="b">
            <v>0</v>
          </cell>
          <cell r="DG85" t="b">
            <v>0</v>
          </cell>
          <cell r="DH85" t="b">
            <v>0</v>
          </cell>
          <cell r="DI85" t="b">
            <v>1</v>
          </cell>
          <cell r="DJ85" t="b">
            <v>0</v>
          </cell>
          <cell r="DK85" t="b">
            <v>0</v>
          </cell>
          <cell r="DL85" t="b">
            <v>0</v>
          </cell>
          <cell r="DM85" t="b">
            <v>0</v>
          </cell>
          <cell r="DN85" t="b">
            <v>0</v>
          </cell>
          <cell r="DO85" t="b">
            <v>0</v>
          </cell>
          <cell r="DP85" t="b">
            <v>0</v>
          </cell>
          <cell r="DQ85" t="b">
            <v>0</v>
          </cell>
          <cell r="DR85" t="b">
            <v>0</v>
          </cell>
          <cell r="DS85" t="b">
            <v>1</v>
          </cell>
          <cell r="DT85" t="b">
            <v>0</v>
          </cell>
          <cell r="DU85" t="b">
            <v>0</v>
          </cell>
          <cell r="DV85" t="b">
            <v>1</v>
          </cell>
        </row>
        <row r="86">
          <cell r="A86" t="str">
            <v>BAG</v>
          </cell>
          <cell r="B86" t="str">
            <v>DEA</v>
          </cell>
          <cell r="C86">
            <v>1</v>
          </cell>
          <cell r="D86">
            <v>0</v>
          </cell>
          <cell r="E86" t="str">
            <v>EC-0001-903983</v>
          </cell>
          <cell r="F86">
            <v>42551</v>
          </cell>
          <cell r="G86">
            <v>42765</v>
          </cell>
          <cell r="H86">
            <v>43080</v>
          </cell>
          <cell r="R86">
            <v>1</v>
          </cell>
          <cell r="S86">
            <v>42342</v>
          </cell>
          <cell r="T86">
            <v>80</v>
          </cell>
          <cell r="U86" t="str">
            <v>Bonn R1-165036</v>
          </cell>
          <cell r="V86" t="str">
            <v>165036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1</v>
          </cell>
          <cell r="AB86">
            <v>8</v>
          </cell>
          <cell r="AC86">
            <v>0</v>
          </cell>
          <cell r="AD86">
            <v>13</v>
          </cell>
          <cell r="AE86">
            <v>10</v>
          </cell>
          <cell r="AF86" t="str">
            <v>Lehramt an Grund- und Hauptschulen</v>
          </cell>
          <cell r="AG86" t="str">
            <v>{1,5,6,""}</v>
          </cell>
          <cell r="AH86">
            <v>1</v>
          </cell>
          <cell r="AI86">
            <v>4</v>
          </cell>
          <cell r="AJ86">
            <v>2</v>
          </cell>
          <cell r="AL86" t="str">
            <v>Koordinatorin im Bereich Kinder, Jugend und Familie</v>
          </cell>
          <cell r="AM86">
            <v>1</v>
          </cell>
          <cell r="AN86">
            <v>1</v>
          </cell>
          <cell r="AO86">
            <v>0</v>
          </cell>
          <cell r="AP86" t="str">
            <v>{2,3,""}</v>
          </cell>
          <cell r="AT86">
            <v>10</v>
          </cell>
          <cell r="AX86">
            <v>0</v>
          </cell>
          <cell r="AY86">
            <v>0</v>
          </cell>
          <cell r="BA86">
            <v>0</v>
          </cell>
          <cell r="BB86">
            <v>1</v>
          </cell>
          <cell r="BC86">
            <v>0</v>
          </cell>
          <cell r="BD86" t="str">
            <v>{4,8,11,""}</v>
          </cell>
          <cell r="BF86">
            <v>6</v>
          </cell>
          <cell r="BG86">
            <v>4</v>
          </cell>
          <cell r="BI86">
            <v>9</v>
          </cell>
          <cell r="BJ86">
            <v>4</v>
          </cell>
          <cell r="BO86">
            <v>11</v>
          </cell>
          <cell r="BP86" t="str">
            <v>Worms</v>
          </cell>
          <cell r="BQ86" t="str">
            <v>45</v>
          </cell>
          <cell r="BR86" t="str">
            <v>Heinrich-von-Gagern Str.</v>
          </cell>
          <cell r="BS86" t="str">
            <v>67549</v>
          </cell>
          <cell r="BT86" t="str">
            <v>Mehrgenerationenhaus/Haus der Familie Worms-Neuhausen</v>
          </cell>
          <cell r="BU86" t="str">
            <v>Wormser Sozial- und Bürgernetzwerk e.V.</v>
          </cell>
          <cell r="BV86" t="str">
            <v>www.wsb-ev.de</v>
          </cell>
          <cell r="BW86">
            <v>3</v>
          </cell>
          <cell r="BX86">
            <v>2</v>
          </cell>
          <cell r="BZ86">
            <v>1</v>
          </cell>
          <cell r="CA86">
            <v>3</v>
          </cell>
          <cell r="CB86">
            <v>3</v>
          </cell>
          <cell r="CC86">
            <v>3</v>
          </cell>
          <cell r="CD86">
            <v>1</v>
          </cell>
          <cell r="CE86">
            <v>3</v>
          </cell>
          <cell r="CF86">
            <v>0</v>
          </cell>
          <cell r="CH86">
            <v>1</v>
          </cell>
          <cell r="CI86">
            <v>0</v>
          </cell>
          <cell r="CJ86">
            <v>0</v>
          </cell>
          <cell r="CK86">
            <v>1</v>
          </cell>
          <cell r="CN86">
            <v>0</v>
          </cell>
          <cell r="CO86">
            <v>0</v>
          </cell>
          <cell r="CP86" t="str">
            <v>EC.0001.15</v>
          </cell>
          <cell r="CQ86" t="str">
            <v>Elternchance – Familien früh für Bildung gewinnen</v>
          </cell>
          <cell r="CR86" t="str">
            <v>1191d93a-e95b-4a24-aae1-0be78e4fe23b</v>
          </cell>
          <cell r="CS86">
            <v>34</v>
          </cell>
          <cell r="CT86">
            <v>100</v>
          </cell>
          <cell r="CU86">
            <v>100</v>
          </cell>
          <cell r="CV86">
            <v>2016</v>
          </cell>
          <cell r="CW86">
            <v>2017</v>
          </cell>
          <cell r="CX86" t="str">
            <v>britta_scharf@web.de</v>
          </cell>
          <cell r="CY86" t="b">
            <v>0</v>
          </cell>
          <cell r="CZ86" t="b">
            <v>0</v>
          </cell>
          <cell r="DA86" t="b">
            <v>0</v>
          </cell>
          <cell r="DB86" t="b">
            <v>0</v>
          </cell>
          <cell r="DC86" t="b">
            <v>1</v>
          </cell>
          <cell r="DD86" t="b">
            <v>0</v>
          </cell>
          <cell r="DE86" t="b">
            <v>0</v>
          </cell>
          <cell r="DF86" t="b">
            <v>0</v>
          </cell>
          <cell r="DG86" t="b">
            <v>0</v>
          </cell>
          <cell r="DH86" t="b">
            <v>1</v>
          </cell>
          <cell r="DI86" t="b">
            <v>0</v>
          </cell>
          <cell r="DJ86" t="b">
            <v>0</v>
          </cell>
          <cell r="DK86" t="b">
            <v>0</v>
          </cell>
          <cell r="DL86" t="b">
            <v>0</v>
          </cell>
          <cell r="DM86" t="b">
            <v>0</v>
          </cell>
          <cell r="DN86" t="b">
            <v>0</v>
          </cell>
          <cell r="DO86" t="b">
            <v>0</v>
          </cell>
          <cell r="DP86" t="b">
            <v>0</v>
          </cell>
          <cell r="DQ86" t="b">
            <v>0</v>
          </cell>
          <cell r="DR86" t="b">
            <v>0</v>
          </cell>
          <cell r="DS86" t="b">
            <v>1</v>
          </cell>
          <cell r="DT86" t="b">
            <v>0</v>
          </cell>
          <cell r="DU86" t="b">
            <v>0</v>
          </cell>
          <cell r="DV86" t="b">
            <v>1</v>
          </cell>
        </row>
        <row r="87">
          <cell r="A87" t="str">
            <v>BAG</v>
          </cell>
          <cell r="B87" t="str">
            <v>DE9</v>
          </cell>
          <cell r="C87">
            <v>1</v>
          </cell>
          <cell r="D87">
            <v>0</v>
          </cell>
          <cell r="E87" t="str">
            <v>EC-0001-999553</v>
          </cell>
          <cell r="F87">
            <v>42587</v>
          </cell>
          <cell r="G87">
            <v>42951</v>
          </cell>
          <cell r="H87">
            <v>42789</v>
          </cell>
          <cell r="K87" t="str">
            <v>Fachkraft Kleinstkindpädagogik</v>
          </cell>
          <cell r="R87">
            <v>1</v>
          </cell>
          <cell r="S87">
            <v>42587</v>
          </cell>
          <cell r="T87">
            <v>27</v>
          </cell>
          <cell r="U87" t="str">
            <v>Hannover 171411</v>
          </cell>
          <cell r="V87" t="str">
            <v>171411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1</v>
          </cell>
          <cell r="AB87">
            <v>7</v>
          </cell>
          <cell r="AC87">
            <v>1</v>
          </cell>
          <cell r="AD87">
            <v>1</v>
          </cell>
          <cell r="AE87">
            <v>11</v>
          </cell>
          <cell r="AG87" t="str">
            <v>{1,""}</v>
          </cell>
          <cell r="AH87">
            <v>3</v>
          </cell>
          <cell r="AI87">
            <v>2</v>
          </cell>
          <cell r="AJ87">
            <v>5</v>
          </cell>
          <cell r="AM87">
            <v>0</v>
          </cell>
          <cell r="AN87">
            <v>1</v>
          </cell>
          <cell r="AO87">
            <v>0</v>
          </cell>
          <cell r="AP87" t="str">
            <v>{1,3,""}</v>
          </cell>
          <cell r="AT87">
            <v>10</v>
          </cell>
          <cell r="AX87">
            <v>2</v>
          </cell>
          <cell r="AY87">
            <v>0</v>
          </cell>
          <cell r="BA87">
            <v>0</v>
          </cell>
          <cell r="BB87">
            <v>0</v>
          </cell>
          <cell r="BC87">
            <v>0</v>
          </cell>
          <cell r="BD87" t="str">
            <v>{6,9,11,""}</v>
          </cell>
          <cell r="BF87">
            <v>6</v>
          </cell>
          <cell r="BG87">
            <v>1</v>
          </cell>
          <cell r="BO87">
            <v>9</v>
          </cell>
          <cell r="BP87" t="str">
            <v>Wedemark</v>
          </cell>
          <cell r="BQ87" t="str">
            <v>76</v>
          </cell>
          <cell r="BR87" t="str">
            <v>Wietze Aue</v>
          </cell>
          <cell r="BS87" t="str">
            <v>30900</v>
          </cell>
          <cell r="BT87" t="str">
            <v>DRK Kita Wietzestrand</v>
          </cell>
          <cell r="BU87" t="str">
            <v>DRK Kinder- und Jugendhilfe f.d.Region Hannover gem GmbH</v>
          </cell>
          <cell r="BV87" t="str">
            <v>www.drk-hannover.de www.drk-kindergarten.de</v>
          </cell>
          <cell r="BW87">
            <v>3</v>
          </cell>
          <cell r="BX87">
            <v>1</v>
          </cell>
          <cell r="BZ87">
            <v>4</v>
          </cell>
          <cell r="CA87">
            <v>2</v>
          </cell>
          <cell r="CB87">
            <v>2</v>
          </cell>
          <cell r="CC87">
            <v>2</v>
          </cell>
          <cell r="CD87">
            <v>6</v>
          </cell>
          <cell r="CE87">
            <v>3</v>
          </cell>
          <cell r="CF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1</v>
          </cell>
          <cell r="CN87">
            <v>0</v>
          </cell>
          <cell r="CO87">
            <v>1</v>
          </cell>
          <cell r="CP87" t="str">
            <v>EC.0001.15</v>
          </cell>
          <cell r="CQ87" t="str">
            <v>Elternchance – Familien früh für Bildung gewinnen</v>
          </cell>
          <cell r="CR87" t="str">
            <v>92d48332-b61a-4ccc-80a0-6909ec42e7c0</v>
          </cell>
          <cell r="CS87">
            <v>40</v>
          </cell>
          <cell r="CT87">
            <v>100</v>
          </cell>
          <cell r="CU87">
            <v>100</v>
          </cell>
          <cell r="CV87">
            <v>2016</v>
          </cell>
          <cell r="CW87">
            <v>2017</v>
          </cell>
          <cell r="CX87" t="str">
            <v>n.scharlemann@gmx.de</v>
          </cell>
          <cell r="CY87" t="b">
            <v>0</v>
          </cell>
          <cell r="CZ87" t="b">
            <v>0</v>
          </cell>
          <cell r="DA87" t="b">
            <v>0</v>
          </cell>
          <cell r="DB87" t="b">
            <v>0</v>
          </cell>
          <cell r="DC87" t="b">
            <v>1</v>
          </cell>
          <cell r="DD87" t="b">
            <v>0</v>
          </cell>
          <cell r="DE87" t="b">
            <v>0</v>
          </cell>
          <cell r="DF87" t="b">
            <v>0</v>
          </cell>
          <cell r="DG87" t="b">
            <v>0</v>
          </cell>
          <cell r="DH87" t="b">
            <v>1</v>
          </cell>
          <cell r="DI87" t="b">
            <v>0</v>
          </cell>
          <cell r="DJ87" t="b">
            <v>0</v>
          </cell>
          <cell r="DK87" t="b">
            <v>0</v>
          </cell>
          <cell r="DL87" t="b">
            <v>0</v>
          </cell>
          <cell r="DM87" t="b">
            <v>0</v>
          </cell>
          <cell r="DN87" t="b">
            <v>0</v>
          </cell>
          <cell r="DO87" t="b">
            <v>0</v>
          </cell>
          <cell r="DP87" t="b">
            <v>0</v>
          </cell>
          <cell r="DQ87" t="b">
            <v>0</v>
          </cell>
          <cell r="DR87" t="b">
            <v>0</v>
          </cell>
          <cell r="DS87" t="b">
            <v>0</v>
          </cell>
          <cell r="DT87" t="b">
            <v>0</v>
          </cell>
          <cell r="DU87" t="b">
            <v>0</v>
          </cell>
          <cell r="DV87" t="b">
            <v>0</v>
          </cell>
        </row>
        <row r="88">
          <cell r="A88" t="str">
            <v>BAG</v>
          </cell>
          <cell r="B88" t="str">
            <v>DE9</v>
          </cell>
          <cell r="C88">
            <v>1</v>
          </cell>
          <cell r="D88">
            <v>0</v>
          </cell>
          <cell r="E88" t="str">
            <v>EC-0001-739068</v>
          </cell>
          <cell r="F88">
            <v>42758</v>
          </cell>
          <cell r="G88">
            <v>42874</v>
          </cell>
          <cell r="H88">
            <v>43077</v>
          </cell>
          <cell r="K88" t="str">
            <v>Marte Meo Practitioner</v>
          </cell>
          <cell r="R88">
            <v>1</v>
          </cell>
          <cell r="S88">
            <v>42636</v>
          </cell>
          <cell r="T88">
            <v>19</v>
          </cell>
          <cell r="U88" t="str">
            <v>Bramsche 172125</v>
          </cell>
          <cell r="V88" t="str">
            <v>172125</v>
          </cell>
          <cell r="W88">
            <v>0</v>
          </cell>
          <cell r="X88">
            <v>1</v>
          </cell>
          <cell r="Y88">
            <v>0</v>
          </cell>
          <cell r="Z88">
            <v>0</v>
          </cell>
          <cell r="AA88">
            <v>1</v>
          </cell>
          <cell r="AB88">
            <v>7</v>
          </cell>
          <cell r="AC88">
            <v>1</v>
          </cell>
          <cell r="AD88">
            <v>1</v>
          </cell>
          <cell r="AE88">
            <v>11</v>
          </cell>
          <cell r="AG88" t="str">
            <v>{1,""}</v>
          </cell>
          <cell r="AH88">
            <v>4</v>
          </cell>
          <cell r="AI88">
            <v>1</v>
          </cell>
          <cell r="AJ88">
            <v>2</v>
          </cell>
          <cell r="AM88">
            <v>0</v>
          </cell>
          <cell r="AN88">
            <v>1</v>
          </cell>
          <cell r="AO88">
            <v>0</v>
          </cell>
          <cell r="AP88" t="str">
            <v>{2,""}</v>
          </cell>
          <cell r="AT88">
            <v>34</v>
          </cell>
          <cell r="AX88">
            <v>2</v>
          </cell>
          <cell r="AY88">
            <v>0</v>
          </cell>
          <cell r="BA88">
            <v>0</v>
          </cell>
          <cell r="BB88">
            <v>0</v>
          </cell>
          <cell r="BC88">
            <v>0</v>
          </cell>
          <cell r="BD88" t="str">
            <v>{2,4,9,""}</v>
          </cell>
          <cell r="BF88">
            <v>8</v>
          </cell>
          <cell r="BG88">
            <v>1</v>
          </cell>
          <cell r="BI88">
            <v>6</v>
          </cell>
          <cell r="BJ88">
            <v>3</v>
          </cell>
          <cell r="BO88">
            <v>10</v>
          </cell>
          <cell r="BP88" t="str">
            <v>Osnabrück</v>
          </cell>
          <cell r="BQ88" t="str">
            <v>66</v>
          </cell>
          <cell r="BR88" t="str">
            <v>Mindenerstraße</v>
          </cell>
          <cell r="BS88" t="str">
            <v>49084</v>
          </cell>
          <cell r="BT88" t="str">
            <v>integrative Kindertagesstätte "Altes Wasserwerk"</v>
          </cell>
          <cell r="BU88" t="str">
            <v>Heilpädagogische Hilfe Osnabrück</v>
          </cell>
          <cell r="BV88" t="str">
            <v>www.os-hho.de</v>
          </cell>
          <cell r="BW88">
            <v>3</v>
          </cell>
          <cell r="BX88">
            <v>2</v>
          </cell>
          <cell r="BZ88">
            <v>3</v>
          </cell>
          <cell r="CA88">
            <v>3</v>
          </cell>
          <cell r="CB88">
            <v>6</v>
          </cell>
          <cell r="CC88">
            <v>2</v>
          </cell>
          <cell r="CD88">
            <v>3</v>
          </cell>
          <cell r="CE88">
            <v>4</v>
          </cell>
          <cell r="CF88">
            <v>0</v>
          </cell>
          <cell r="CH88">
            <v>1</v>
          </cell>
          <cell r="CI88">
            <v>0</v>
          </cell>
          <cell r="CJ88">
            <v>0</v>
          </cell>
          <cell r="CK88">
            <v>1</v>
          </cell>
          <cell r="CN88">
            <v>0</v>
          </cell>
          <cell r="CO88">
            <v>0</v>
          </cell>
          <cell r="CP88" t="str">
            <v>EC.0001.15</v>
          </cell>
          <cell r="CQ88" t="str">
            <v>Elternchance – Familien früh für Bildung gewinnen</v>
          </cell>
          <cell r="CR88" t="str">
            <v>d85fec48-c71a-4adf-8766-35cc0af6892e</v>
          </cell>
          <cell r="CS88">
            <v>25</v>
          </cell>
          <cell r="CT88">
            <v>100</v>
          </cell>
          <cell r="CU88">
            <v>100</v>
          </cell>
          <cell r="CV88">
            <v>2017</v>
          </cell>
          <cell r="CW88">
            <v>2017</v>
          </cell>
          <cell r="CX88" t="str">
            <v>c.schatz@os-hho.de</v>
          </cell>
          <cell r="CY88" t="b">
            <v>0</v>
          </cell>
          <cell r="CZ88" t="b">
            <v>0</v>
          </cell>
          <cell r="DA88" t="b">
            <v>0</v>
          </cell>
          <cell r="DB88" t="b">
            <v>0</v>
          </cell>
          <cell r="DC88" t="b">
            <v>1</v>
          </cell>
          <cell r="DD88" t="b">
            <v>0</v>
          </cell>
          <cell r="DE88" t="b">
            <v>0</v>
          </cell>
          <cell r="DF88" t="b">
            <v>0</v>
          </cell>
          <cell r="DG88" t="b">
            <v>0</v>
          </cell>
          <cell r="DH88" t="b">
            <v>1</v>
          </cell>
          <cell r="DI88" t="b">
            <v>0</v>
          </cell>
          <cell r="DJ88" t="b">
            <v>0</v>
          </cell>
          <cell r="DK88" t="b">
            <v>0</v>
          </cell>
          <cell r="DL88" t="b">
            <v>0</v>
          </cell>
          <cell r="DM88" t="b">
            <v>1</v>
          </cell>
          <cell r="DN88" t="b">
            <v>0</v>
          </cell>
          <cell r="DO88" t="b">
            <v>0</v>
          </cell>
          <cell r="DP88" t="b">
            <v>0</v>
          </cell>
          <cell r="DQ88" t="b">
            <v>0</v>
          </cell>
          <cell r="DR88" t="b">
            <v>0</v>
          </cell>
          <cell r="DS88" t="b">
            <v>1</v>
          </cell>
          <cell r="DT88" t="b">
            <v>0</v>
          </cell>
          <cell r="DU88" t="b">
            <v>1</v>
          </cell>
          <cell r="DV88" t="b">
            <v>1</v>
          </cell>
        </row>
        <row r="89">
          <cell r="A89" t="str">
            <v>BAG</v>
          </cell>
          <cell r="B89" t="str">
            <v>DEA</v>
          </cell>
          <cell r="C89">
            <v>1</v>
          </cell>
          <cell r="D89">
            <v>0</v>
          </cell>
          <cell r="E89" t="str">
            <v>EC-0001-561089</v>
          </cell>
          <cell r="F89">
            <v>42534</v>
          </cell>
          <cell r="G89">
            <v>42723</v>
          </cell>
          <cell r="H89">
            <v>42723</v>
          </cell>
          <cell r="K89" t="str">
            <v>Marburger Konzentrationstrainerin</v>
          </cell>
          <cell r="Q89" t="str">
            <v>Derzeitig studiere ich Erziehungswissenschaften BA (6. Semester), danach ist der Master in Erwachsenenbildung vorgesehen</v>
          </cell>
          <cell r="R89">
            <v>1</v>
          </cell>
          <cell r="S89">
            <v>42485</v>
          </cell>
          <cell r="T89">
            <v>98</v>
          </cell>
          <cell r="U89" t="str">
            <v>Duisburg R1-165025</v>
          </cell>
          <cell r="V89" t="str">
            <v>165025</v>
          </cell>
          <cell r="W89">
            <v>0</v>
          </cell>
          <cell r="X89">
            <v>1</v>
          </cell>
          <cell r="Y89">
            <v>0</v>
          </cell>
          <cell r="Z89">
            <v>0</v>
          </cell>
          <cell r="AA89">
            <v>1</v>
          </cell>
          <cell r="AB89">
            <v>7</v>
          </cell>
          <cell r="AC89">
            <v>0</v>
          </cell>
          <cell r="AD89">
            <v>13</v>
          </cell>
          <cell r="AE89">
            <v>1</v>
          </cell>
          <cell r="AG89" t="str">
            <v>{10,""}</v>
          </cell>
          <cell r="AH89">
            <v>1</v>
          </cell>
          <cell r="AI89">
            <v>4</v>
          </cell>
          <cell r="AJ89">
            <v>1</v>
          </cell>
          <cell r="AK89" t="str">
            <v>Familienbildungseinrichtung</v>
          </cell>
          <cell r="AL89" t="str">
            <v>Kursleiterin und Ferienbetreuerin bei der AWO-Familienbildung</v>
          </cell>
          <cell r="AM89">
            <v>0</v>
          </cell>
          <cell r="AN89">
            <v>1</v>
          </cell>
          <cell r="AO89">
            <v>0</v>
          </cell>
          <cell r="AP89" t="str">
            <v>{5,""}</v>
          </cell>
          <cell r="AQ89" t="str">
            <v>Über die pädagogische Fachbereichsleitung der AWO-Familienbildung in Duisburg</v>
          </cell>
          <cell r="AR89">
            <v>34</v>
          </cell>
          <cell r="AT89">
            <v>10</v>
          </cell>
          <cell r="AX89">
            <v>0</v>
          </cell>
          <cell r="AY89">
            <v>0</v>
          </cell>
          <cell r="BA89">
            <v>0</v>
          </cell>
          <cell r="BB89">
            <v>0</v>
          </cell>
          <cell r="BC89">
            <v>1</v>
          </cell>
          <cell r="BD89" t="str">
            <v>{3,13,""}</v>
          </cell>
          <cell r="BE89" t="str">
            <v>Ferienbetreuung</v>
          </cell>
          <cell r="BF89">
            <v>1</v>
          </cell>
          <cell r="BG89">
            <v>1</v>
          </cell>
          <cell r="BO89">
            <v>10</v>
          </cell>
          <cell r="BP89" t="str">
            <v>Duisburg</v>
          </cell>
          <cell r="BQ89" t="str">
            <v>505</v>
          </cell>
          <cell r="BR89" t="str">
            <v>Düsseldorfer Straße</v>
          </cell>
          <cell r="BS89" t="str">
            <v>47055</v>
          </cell>
          <cell r="BT89" t="str">
            <v>AWO-Familienbildung Duisburg</v>
          </cell>
          <cell r="BU89" t="str">
            <v>AWO-Duisburg e.V.</v>
          </cell>
          <cell r="BV89" t="str">
            <v>https://www.awo-duisburg.de/familie-und-jugend/familienbildung</v>
          </cell>
          <cell r="BW89">
            <v>3</v>
          </cell>
          <cell r="BX89">
            <v>1</v>
          </cell>
          <cell r="BZ89">
            <v>2</v>
          </cell>
          <cell r="CA89">
            <v>2</v>
          </cell>
          <cell r="CB89">
            <v>3</v>
          </cell>
          <cell r="CC89">
            <v>2</v>
          </cell>
          <cell r="CD89">
            <v>3</v>
          </cell>
          <cell r="CE89">
            <v>3</v>
          </cell>
          <cell r="CF89">
            <v>0</v>
          </cell>
          <cell r="CH89">
            <v>1</v>
          </cell>
          <cell r="CI89">
            <v>0</v>
          </cell>
          <cell r="CJ89">
            <v>0</v>
          </cell>
          <cell r="CK89">
            <v>1</v>
          </cell>
          <cell r="CN89">
            <v>0</v>
          </cell>
          <cell r="CO89">
            <v>0</v>
          </cell>
          <cell r="CP89" t="str">
            <v>EC.0001.15</v>
          </cell>
          <cell r="CQ89" t="str">
            <v>Elternchance – Familien früh für Bildung gewinnen</v>
          </cell>
          <cell r="CR89" t="str">
            <v>e1bdc1f4-e0da-4e20-8c2e-f179fd84c7ed</v>
          </cell>
          <cell r="CS89">
            <v>22</v>
          </cell>
          <cell r="CT89">
            <v>100</v>
          </cell>
          <cell r="CU89">
            <v>100</v>
          </cell>
          <cell r="CV89">
            <v>2016</v>
          </cell>
          <cell r="CW89">
            <v>2016</v>
          </cell>
          <cell r="CX89" t="str">
            <v>christine.schenke93@gmail.com</v>
          </cell>
          <cell r="CY89" t="b">
            <v>0</v>
          </cell>
          <cell r="CZ89" t="b">
            <v>0</v>
          </cell>
          <cell r="DA89" t="b">
            <v>0</v>
          </cell>
          <cell r="DB89" t="b">
            <v>0</v>
          </cell>
          <cell r="DC89" t="b">
            <v>1</v>
          </cell>
          <cell r="DD89" t="b">
            <v>1</v>
          </cell>
          <cell r="DE89" t="b">
            <v>0</v>
          </cell>
          <cell r="DF89" t="b">
            <v>0</v>
          </cell>
          <cell r="DG89" t="b">
            <v>0</v>
          </cell>
          <cell r="DH89" t="b">
            <v>1</v>
          </cell>
          <cell r="DI89" t="b">
            <v>0</v>
          </cell>
          <cell r="DJ89" t="b">
            <v>0</v>
          </cell>
          <cell r="DK89" t="b">
            <v>0</v>
          </cell>
          <cell r="DL89" t="b">
            <v>0</v>
          </cell>
          <cell r="DM89" t="b">
            <v>1</v>
          </cell>
          <cell r="DN89" t="b">
            <v>0</v>
          </cell>
          <cell r="DO89" t="b">
            <v>0</v>
          </cell>
          <cell r="DP89" t="b">
            <v>0</v>
          </cell>
          <cell r="DQ89" t="b">
            <v>0</v>
          </cell>
          <cell r="DR89" t="b">
            <v>0</v>
          </cell>
          <cell r="DS89" t="b">
            <v>1</v>
          </cell>
          <cell r="DT89" t="b">
            <v>0</v>
          </cell>
          <cell r="DU89" t="b">
            <v>1</v>
          </cell>
          <cell r="DV89" t="b">
            <v>1</v>
          </cell>
        </row>
        <row r="90">
          <cell r="A90" t="str">
            <v>BAG</v>
          </cell>
          <cell r="B90" t="str">
            <v>DE9</v>
          </cell>
          <cell r="C90">
            <v>1</v>
          </cell>
          <cell r="D90">
            <v>0</v>
          </cell>
          <cell r="E90" t="str">
            <v>EC-0001-728489</v>
          </cell>
          <cell r="F90">
            <v>42513</v>
          </cell>
          <cell r="G90">
            <v>42657</v>
          </cell>
          <cell r="H90">
            <v>42657</v>
          </cell>
          <cell r="K90" t="str">
            <v>Systemische Beraterin (DGSF)</v>
          </cell>
          <cell r="R90">
            <v>1</v>
          </cell>
          <cell r="S90">
            <v>42389</v>
          </cell>
          <cell r="T90">
            <v>82</v>
          </cell>
          <cell r="U90" t="str">
            <v>Hannover I R 1-165031</v>
          </cell>
          <cell r="V90" t="str">
            <v>165031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1</v>
          </cell>
          <cell r="AB90">
            <v>7</v>
          </cell>
          <cell r="AC90">
            <v>2</v>
          </cell>
          <cell r="AD90">
            <v>13</v>
          </cell>
          <cell r="AE90">
            <v>7</v>
          </cell>
          <cell r="AG90" t="str">
            <v>{2,""}</v>
          </cell>
          <cell r="AH90">
            <v>2</v>
          </cell>
          <cell r="AI90">
            <v>4</v>
          </cell>
          <cell r="AJ90">
            <v>1</v>
          </cell>
          <cell r="AL90" t="str">
            <v>Sozialpädagogin</v>
          </cell>
          <cell r="AM90">
            <v>1</v>
          </cell>
          <cell r="AN90">
            <v>1</v>
          </cell>
          <cell r="AO90">
            <v>0</v>
          </cell>
          <cell r="AP90" t="str">
            <v>{3,4,""}</v>
          </cell>
          <cell r="AX90">
            <v>2</v>
          </cell>
          <cell r="AY90">
            <v>0</v>
          </cell>
          <cell r="BA90">
            <v>0</v>
          </cell>
          <cell r="BB90">
            <v>0</v>
          </cell>
          <cell r="BC90">
            <v>0</v>
          </cell>
          <cell r="BD90" t="str">
            <v>{4,5,6,""}</v>
          </cell>
          <cell r="BF90">
            <v>1</v>
          </cell>
          <cell r="BG90">
            <v>4</v>
          </cell>
          <cell r="BI90">
            <v>4</v>
          </cell>
          <cell r="BJ90">
            <v>4</v>
          </cell>
          <cell r="BL90">
            <v>5</v>
          </cell>
          <cell r="BM90">
            <v>4</v>
          </cell>
          <cell r="BO90">
            <v>9</v>
          </cell>
          <cell r="BP90" t="str">
            <v>Wennigsen</v>
          </cell>
          <cell r="BQ90" t="str">
            <v>19 A</v>
          </cell>
          <cell r="BR90" t="str">
            <v>Neustadtstr.</v>
          </cell>
          <cell r="BS90" t="str">
            <v>30974</v>
          </cell>
          <cell r="BT90" t="str">
            <v>Familien-, Gesundheits- und Bildungszentrum Wennigsen</v>
          </cell>
          <cell r="BU90" t="str">
            <v>Gemeinde Wennigsen</v>
          </cell>
          <cell r="BV90" t="str">
            <v>www.familienzentrum-wennigsen.de</v>
          </cell>
          <cell r="BW90">
            <v>1</v>
          </cell>
          <cell r="BX90">
            <v>2</v>
          </cell>
          <cell r="BZ90">
            <v>2</v>
          </cell>
          <cell r="CA90">
            <v>3</v>
          </cell>
          <cell r="CB90">
            <v>6</v>
          </cell>
          <cell r="CC90">
            <v>3</v>
          </cell>
          <cell r="CD90">
            <v>6</v>
          </cell>
          <cell r="CE90">
            <v>4</v>
          </cell>
          <cell r="CF90">
            <v>0</v>
          </cell>
          <cell r="CH90">
            <v>1</v>
          </cell>
          <cell r="CI90">
            <v>0</v>
          </cell>
          <cell r="CJ90">
            <v>0</v>
          </cell>
          <cell r="CK90">
            <v>1</v>
          </cell>
          <cell r="CN90">
            <v>0</v>
          </cell>
          <cell r="CO90">
            <v>0</v>
          </cell>
          <cell r="CP90" t="str">
            <v>EC.0001.15</v>
          </cell>
          <cell r="CQ90" t="str">
            <v>Elternchance – Familien früh für Bildung gewinnen</v>
          </cell>
          <cell r="CR90" t="str">
            <v>8be51157-b2fb-4d28-8537-3285bef90b41</v>
          </cell>
          <cell r="CS90">
            <v>45</v>
          </cell>
          <cell r="CT90">
            <v>100</v>
          </cell>
          <cell r="CU90">
            <v>100</v>
          </cell>
          <cell r="CV90">
            <v>2016</v>
          </cell>
          <cell r="CW90">
            <v>2016</v>
          </cell>
          <cell r="CX90" t="str">
            <v>n.scheumann@gmx.de</v>
          </cell>
          <cell r="CY90" t="b">
            <v>0</v>
          </cell>
          <cell r="CZ90" t="b">
            <v>0</v>
          </cell>
          <cell r="DA90" t="b">
            <v>0</v>
          </cell>
          <cell r="DB90" t="b">
            <v>0</v>
          </cell>
          <cell r="DC90" t="b">
            <v>1</v>
          </cell>
          <cell r="DD90" t="b">
            <v>0</v>
          </cell>
          <cell r="DE90" t="b">
            <v>0</v>
          </cell>
          <cell r="DF90" t="b">
            <v>0</v>
          </cell>
          <cell r="DG90" t="b">
            <v>0</v>
          </cell>
          <cell r="DH90" t="b">
            <v>0</v>
          </cell>
          <cell r="DI90" t="b">
            <v>1</v>
          </cell>
          <cell r="DJ90" t="b">
            <v>0</v>
          </cell>
          <cell r="DK90" t="b">
            <v>0</v>
          </cell>
          <cell r="DL90" t="b">
            <v>0</v>
          </cell>
          <cell r="DM90" t="b">
            <v>0</v>
          </cell>
          <cell r="DN90" t="b">
            <v>0</v>
          </cell>
          <cell r="DO90" t="b">
            <v>0</v>
          </cell>
          <cell r="DP90" t="b">
            <v>0</v>
          </cell>
          <cell r="DQ90" t="b">
            <v>0</v>
          </cell>
          <cell r="DR90" t="b">
            <v>0</v>
          </cell>
          <cell r="DS90" t="b">
            <v>1</v>
          </cell>
          <cell r="DT90" t="b">
            <v>0</v>
          </cell>
          <cell r="DU90" t="b">
            <v>0</v>
          </cell>
          <cell r="DV90" t="b">
            <v>1</v>
          </cell>
        </row>
        <row r="91">
          <cell r="A91" t="str">
            <v>BAG</v>
          </cell>
          <cell r="B91" t="str">
            <v>DED</v>
          </cell>
          <cell r="C91">
            <v>2</v>
          </cell>
          <cell r="D91">
            <v>0</v>
          </cell>
          <cell r="E91" t="str">
            <v>EC-0001-821915</v>
          </cell>
          <cell r="F91">
            <v>42667</v>
          </cell>
          <cell r="G91">
            <v>42853</v>
          </cell>
          <cell r="H91">
            <v>42853</v>
          </cell>
          <cell r="K91" t="str">
            <v>Heilpädagogische Zusatzqualifizierung</v>
          </cell>
          <cell r="R91">
            <v>1</v>
          </cell>
          <cell r="S91">
            <v>42506</v>
          </cell>
          <cell r="T91">
            <v>9</v>
          </cell>
          <cell r="U91" t="str">
            <v xml:space="preserve">Dresden R3-163050 </v>
          </cell>
          <cell r="V91" t="str">
            <v>163050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1</v>
          </cell>
          <cell r="AB91">
            <v>4</v>
          </cell>
          <cell r="AC91">
            <v>1</v>
          </cell>
          <cell r="AD91">
            <v>1</v>
          </cell>
          <cell r="AE91">
            <v>11</v>
          </cell>
          <cell r="AG91" t="str">
            <v>{1,""}</v>
          </cell>
          <cell r="AH91">
            <v>4</v>
          </cell>
          <cell r="AI91">
            <v>1</v>
          </cell>
          <cell r="AJ91">
            <v>4</v>
          </cell>
          <cell r="AM91">
            <v>1</v>
          </cell>
          <cell r="AN91">
            <v>1</v>
          </cell>
          <cell r="AO91">
            <v>0</v>
          </cell>
          <cell r="AP91" t="str">
            <v>{1,2,""}</v>
          </cell>
          <cell r="AX91">
            <v>1</v>
          </cell>
          <cell r="AY91">
            <v>0</v>
          </cell>
          <cell r="BA91">
            <v>0</v>
          </cell>
          <cell r="BB91">
            <v>0</v>
          </cell>
          <cell r="BC91">
            <v>0</v>
          </cell>
          <cell r="BD91" t="str">
            <v>{6,9,""}</v>
          </cell>
          <cell r="BF91">
            <v>2</v>
          </cell>
          <cell r="BG91">
            <v>2</v>
          </cell>
          <cell r="BI91">
            <v>8</v>
          </cell>
          <cell r="BJ91">
            <v>1</v>
          </cell>
          <cell r="BL91">
            <v>6</v>
          </cell>
          <cell r="BM91">
            <v>1</v>
          </cell>
          <cell r="BO91">
            <v>13</v>
          </cell>
          <cell r="BP91" t="str">
            <v>Coswig</v>
          </cell>
          <cell r="BQ91" t="str">
            <v>11</v>
          </cell>
          <cell r="BR91" t="str">
            <v>Ahornstraße</v>
          </cell>
          <cell r="BS91" t="str">
            <v>1640</v>
          </cell>
          <cell r="BT91" t="str">
            <v>Kita Spitzgrundspatzen</v>
          </cell>
          <cell r="BU91" t="str">
            <v>Volkssolidarität Elbtalkreis e.V , Körnerweg 3, 01645 Radebeul</v>
          </cell>
          <cell r="BV91" t="str">
            <v>http://www.volkssolidaritaet.de/elbtalkreis-meissen-ev/</v>
          </cell>
          <cell r="BW91">
            <v>3</v>
          </cell>
          <cell r="BX91">
            <v>2</v>
          </cell>
          <cell r="BZ91">
            <v>6</v>
          </cell>
          <cell r="CA91">
            <v>3</v>
          </cell>
          <cell r="CB91">
            <v>2</v>
          </cell>
          <cell r="CC91">
            <v>3</v>
          </cell>
          <cell r="CD91">
            <v>6</v>
          </cell>
          <cell r="CE91">
            <v>6</v>
          </cell>
          <cell r="CF91">
            <v>0</v>
          </cell>
          <cell r="CH91">
            <v>1</v>
          </cell>
          <cell r="CI91">
            <v>0</v>
          </cell>
          <cell r="CJ91">
            <v>0</v>
          </cell>
          <cell r="CK91">
            <v>1</v>
          </cell>
          <cell r="CN91">
            <v>0</v>
          </cell>
          <cell r="CO91">
            <v>0</v>
          </cell>
          <cell r="CP91" t="str">
            <v>EC.0001.15</v>
          </cell>
          <cell r="CQ91" t="str">
            <v>Elternchance – Familien früh für Bildung gewinnen</v>
          </cell>
          <cell r="CR91" t="str">
            <v>391f99de-8552-419e-b297-1a2253dfc025</v>
          </cell>
          <cell r="CS91">
            <v>43</v>
          </cell>
          <cell r="CT91">
            <v>100</v>
          </cell>
          <cell r="CU91">
            <v>100</v>
          </cell>
          <cell r="CV91">
            <v>2016</v>
          </cell>
          <cell r="CW91">
            <v>2017</v>
          </cell>
          <cell r="CX91" t="str">
            <v>mone2173@web.de</v>
          </cell>
          <cell r="CY91" t="b">
            <v>0</v>
          </cell>
          <cell r="CZ91" t="b">
            <v>0</v>
          </cell>
          <cell r="DA91" t="b">
            <v>0</v>
          </cell>
          <cell r="DB91" t="b">
            <v>0</v>
          </cell>
          <cell r="DC91" t="b">
            <v>1</v>
          </cell>
          <cell r="DD91" t="b">
            <v>0</v>
          </cell>
          <cell r="DE91" t="b">
            <v>0</v>
          </cell>
          <cell r="DF91" t="b">
            <v>0</v>
          </cell>
          <cell r="DG91" t="b">
            <v>0</v>
          </cell>
          <cell r="DH91" t="b">
            <v>1</v>
          </cell>
          <cell r="DI91" t="b">
            <v>0</v>
          </cell>
          <cell r="DJ91" t="b">
            <v>0</v>
          </cell>
          <cell r="DK91" t="b">
            <v>0</v>
          </cell>
          <cell r="DL91" t="b">
            <v>0</v>
          </cell>
          <cell r="DM91" t="b">
            <v>0</v>
          </cell>
          <cell r="DN91" t="b">
            <v>0</v>
          </cell>
          <cell r="DO91" t="b">
            <v>0</v>
          </cell>
          <cell r="DP91" t="b">
            <v>0</v>
          </cell>
          <cell r="DQ91" t="b">
            <v>0</v>
          </cell>
          <cell r="DR91" t="b">
            <v>0</v>
          </cell>
          <cell r="DS91" t="b">
            <v>1</v>
          </cell>
          <cell r="DT91" t="b">
            <v>0</v>
          </cell>
          <cell r="DU91" t="b">
            <v>0</v>
          </cell>
          <cell r="DV91" t="b">
            <v>1</v>
          </cell>
        </row>
        <row r="92">
          <cell r="A92" t="str">
            <v>BAG</v>
          </cell>
          <cell r="B92" t="str">
            <v>DEG</v>
          </cell>
          <cell r="C92">
            <v>2</v>
          </cell>
          <cell r="D92">
            <v>0</v>
          </cell>
          <cell r="E92" t="str">
            <v>EC-0001-749518</v>
          </cell>
          <cell r="F92">
            <v>42618</v>
          </cell>
          <cell r="G92">
            <v>42706</v>
          </cell>
          <cell r="H92">
            <v>42706</v>
          </cell>
          <cell r="K92" t="str">
            <v>Sprachförderung in der Kita (verschiedene Fortbildungen), Elternarbeit war ein kleiner Teil davon, aber nicht explizit dafür ausgeschrieben</v>
          </cell>
          <cell r="R92">
            <v>1</v>
          </cell>
          <cell r="S92">
            <v>42487</v>
          </cell>
          <cell r="T92">
            <v>97</v>
          </cell>
          <cell r="U92" t="str">
            <v>Weimar R3-164045</v>
          </cell>
          <cell r="V92" t="str">
            <v>164045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1</v>
          </cell>
          <cell r="AB92">
            <v>7</v>
          </cell>
          <cell r="AC92">
            <v>3</v>
          </cell>
          <cell r="AD92">
            <v>13</v>
          </cell>
          <cell r="AE92">
            <v>1</v>
          </cell>
          <cell r="AG92" t="str">
            <v>{1,""}</v>
          </cell>
          <cell r="AH92">
            <v>2</v>
          </cell>
          <cell r="AI92">
            <v>4</v>
          </cell>
          <cell r="AJ92">
            <v>2</v>
          </cell>
          <cell r="AL92" t="str">
            <v>Projektleitung Sprach-Kitas; Frühförderung</v>
          </cell>
          <cell r="AM92">
            <v>0</v>
          </cell>
          <cell r="AN92">
            <v>1</v>
          </cell>
          <cell r="AO92">
            <v>0</v>
          </cell>
          <cell r="AP92" t="str">
            <v>{2,3,""}</v>
          </cell>
          <cell r="AT92">
            <v>10</v>
          </cell>
          <cell r="AX92">
            <v>1</v>
          </cell>
          <cell r="AY92">
            <v>0</v>
          </cell>
          <cell r="BA92">
            <v>0</v>
          </cell>
          <cell r="BB92">
            <v>0</v>
          </cell>
          <cell r="BC92">
            <v>0</v>
          </cell>
          <cell r="BD92" t="str">
            <v>{9,11,12,""}</v>
          </cell>
          <cell r="BF92">
            <v>9</v>
          </cell>
          <cell r="BG92">
            <v>1</v>
          </cell>
          <cell r="BI92">
            <v>13</v>
          </cell>
          <cell r="BJ92">
            <v>1</v>
          </cell>
          <cell r="BK92" t="str">
            <v>Fachberatung</v>
          </cell>
          <cell r="BL92">
            <v>8</v>
          </cell>
          <cell r="BM92">
            <v>1</v>
          </cell>
          <cell r="BO92">
            <v>16</v>
          </cell>
          <cell r="BP92" t="str">
            <v>Erfurt</v>
          </cell>
          <cell r="BQ92" t="str">
            <v>7</v>
          </cell>
          <cell r="BR92" t="str">
            <v>Karl-Reimann-Ring</v>
          </cell>
          <cell r="BS92" t="str">
            <v>99087</v>
          </cell>
          <cell r="BT92" t="str">
            <v>Kindertagesstätte Spatzennest am Zoo</v>
          </cell>
          <cell r="BU92" t="str">
            <v>Evangelische Stadtmission und Gemeindedienste Erfurt gGmbH</v>
          </cell>
          <cell r="BV92" t="str">
            <v>http://www.stadtmission-erfurt.de</v>
          </cell>
          <cell r="BW92">
            <v>3</v>
          </cell>
          <cell r="BX92">
            <v>2</v>
          </cell>
          <cell r="BZ92">
            <v>2</v>
          </cell>
          <cell r="CA92">
            <v>6</v>
          </cell>
          <cell r="CB92">
            <v>3</v>
          </cell>
          <cell r="CC92">
            <v>6</v>
          </cell>
          <cell r="CD92">
            <v>3</v>
          </cell>
          <cell r="CE92">
            <v>4</v>
          </cell>
          <cell r="CF92">
            <v>0</v>
          </cell>
          <cell r="CH92">
            <v>1</v>
          </cell>
          <cell r="CI92">
            <v>0</v>
          </cell>
          <cell r="CJ92">
            <v>0</v>
          </cell>
          <cell r="CK92">
            <v>1</v>
          </cell>
          <cell r="CN92">
            <v>0</v>
          </cell>
          <cell r="CO92">
            <v>0</v>
          </cell>
          <cell r="CP92" t="str">
            <v>EC.0001.15</v>
          </cell>
          <cell r="CQ92" t="str">
            <v>Elternchance – Familien früh für Bildung gewinnen</v>
          </cell>
          <cell r="CR92" t="str">
            <v>d46c9db2-3ede-4cf2-a6c3-270e6aa5f4a3</v>
          </cell>
          <cell r="CS92">
            <v>38</v>
          </cell>
          <cell r="CT92">
            <v>100</v>
          </cell>
          <cell r="CU92">
            <v>100</v>
          </cell>
          <cell r="CV92">
            <v>2016</v>
          </cell>
          <cell r="CW92">
            <v>2016</v>
          </cell>
          <cell r="CX92" t="str">
            <v>steffi_schieck@web.de</v>
          </cell>
          <cell r="CY92" t="b">
            <v>0</v>
          </cell>
          <cell r="CZ92" t="b">
            <v>0</v>
          </cell>
          <cell r="DA92" t="b">
            <v>0</v>
          </cell>
          <cell r="DB92" t="b">
            <v>0</v>
          </cell>
          <cell r="DC92" t="b">
            <v>1</v>
          </cell>
          <cell r="DD92" t="b">
            <v>0</v>
          </cell>
          <cell r="DE92" t="b">
            <v>0</v>
          </cell>
          <cell r="DF92" t="b">
            <v>0</v>
          </cell>
          <cell r="DG92" t="b">
            <v>0</v>
          </cell>
          <cell r="DH92" t="b">
            <v>0</v>
          </cell>
          <cell r="DI92" t="b">
            <v>1</v>
          </cell>
          <cell r="DJ92" t="b">
            <v>0</v>
          </cell>
          <cell r="DK92" t="b">
            <v>0</v>
          </cell>
          <cell r="DL92" t="b">
            <v>0</v>
          </cell>
          <cell r="DM92" t="b">
            <v>0</v>
          </cell>
          <cell r="DN92" t="b">
            <v>0</v>
          </cell>
          <cell r="DO92" t="b">
            <v>0</v>
          </cell>
          <cell r="DP92" t="b">
            <v>0</v>
          </cell>
          <cell r="DQ92" t="b">
            <v>0</v>
          </cell>
          <cell r="DR92" t="b">
            <v>0</v>
          </cell>
          <cell r="DS92" t="b">
            <v>1</v>
          </cell>
          <cell r="DT92" t="b">
            <v>0</v>
          </cell>
          <cell r="DU92" t="b">
            <v>0</v>
          </cell>
          <cell r="DV92" t="b">
            <v>1</v>
          </cell>
        </row>
        <row r="93">
          <cell r="A93" t="str">
            <v>BAG</v>
          </cell>
          <cell r="B93" t="str">
            <v>DE4</v>
          </cell>
          <cell r="C93">
            <v>2</v>
          </cell>
          <cell r="D93">
            <v>0</v>
          </cell>
          <cell r="E93" t="str">
            <v>EC-0001-997661</v>
          </cell>
          <cell r="F93">
            <v>42422</v>
          </cell>
          <cell r="G93">
            <v>42713</v>
          </cell>
          <cell r="H93">
            <v>42528</v>
          </cell>
          <cell r="R93">
            <v>1</v>
          </cell>
          <cell r="S93">
            <v>42404</v>
          </cell>
          <cell r="T93">
            <v>89</v>
          </cell>
          <cell r="U93" t="str">
            <v>Brandenburg I R3-165008</v>
          </cell>
          <cell r="V93" t="str">
            <v>165008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1</v>
          </cell>
          <cell r="AB93">
            <v>7</v>
          </cell>
          <cell r="AC93">
            <v>1</v>
          </cell>
          <cell r="AD93">
            <v>1</v>
          </cell>
          <cell r="AE93">
            <v>11</v>
          </cell>
          <cell r="AG93" t="str">
            <v>{1,""}</v>
          </cell>
          <cell r="AH93">
            <v>1</v>
          </cell>
          <cell r="AI93">
            <v>1</v>
          </cell>
          <cell r="AJ93">
            <v>2</v>
          </cell>
          <cell r="AM93">
            <v>1</v>
          </cell>
          <cell r="AN93">
            <v>1</v>
          </cell>
          <cell r="AO93">
            <v>0</v>
          </cell>
          <cell r="AP93" t="str">
            <v>{3,""}</v>
          </cell>
          <cell r="AT93">
            <v>10</v>
          </cell>
          <cell r="AX93">
            <v>1</v>
          </cell>
          <cell r="AY93">
            <v>0</v>
          </cell>
          <cell r="BA93">
            <v>0</v>
          </cell>
          <cell r="BB93">
            <v>0</v>
          </cell>
          <cell r="BC93">
            <v>0</v>
          </cell>
          <cell r="BD93" t="str">
            <v>{9,""}</v>
          </cell>
          <cell r="BF93">
            <v>9</v>
          </cell>
          <cell r="BG93">
            <v>1</v>
          </cell>
          <cell r="BO93">
            <v>14</v>
          </cell>
          <cell r="BP93" t="str">
            <v>Lutherstadt Wittenberg</v>
          </cell>
          <cell r="BQ93" t="str">
            <v>57</v>
          </cell>
          <cell r="BR93" t="str">
            <v>Sternstraße</v>
          </cell>
          <cell r="BS93" t="str">
            <v>6886</v>
          </cell>
          <cell r="BT93" t="str">
            <v>Kindertagesstätte "Borstel"</v>
          </cell>
          <cell r="BU93" t="str">
            <v>Arbeiterwohlfahrt Wittenberg</v>
          </cell>
          <cell r="BW93">
            <v>2</v>
          </cell>
          <cell r="BX93">
            <v>2</v>
          </cell>
          <cell r="BZ93">
            <v>3</v>
          </cell>
          <cell r="CA93">
            <v>3</v>
          </cell>
          <cell r="CB93">
            <v>2</v>
          </cell>
          <cell r="CC93">
            <v>4</v>
          </cell>
          <cell r="CD93">
            <v>3</v>
          </cell>
          <cell r="CE93">
            <v>3</v>
          </cell>
          <cell r="CF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5</v>
          </cell>
          <cell r="CM93" t="str">
            <v>Schwangerschaft</v>
          </cell>
          <cell r="CN93">
            <v>0</v>
          </cell>
          <cell r="CO93">
            <v>1</v>
          </cell>
          <cell r="CP93" t="str">
            <v>EC.0001.15</v>
          </cell>
          <cell r="CQ93" t="str">
            <v>Elternchance – Familien früh für Bildung gewinnen</v>
          </cell>
          <cell r="CR93" t="str">
            <v>97df8164-968b-4838-9e50-991b257a89d6</v>
          </cell>
          <cell r="CS93">
            <v>30</v>
          </cell>
          <cell r="CT93">
            <v>100</v>
          </cell>
          <cell r="CU93">
            <v>100</v>
          </cell>
          <cell r="CV93">
            <v>2016</v>
          </cell>
          <cell r="CW93">
            <v>2016</v>
          </cell>
          <cell r="CX93" t="str">
            <v>schimmel.a@web.de</v>
          </cell>
          <cell r="CY93" t="b">
            <v>0</v>
          </cell>
          <cell r="CZ93" t="b">
            <v>0</v>
          </cell>
          <cell r="DA93" t="b">
            <v>0</v>
          </cell>
          <cell r="DB93" t="b">
            <v>0</v>
          </cell>
          <cell r="DC93" t="b">
            <v>1</v>
          </cell>
          <cell r="DD93" t="b">
            <v>0</v>
          </cell>
          <cell r="DE93" t="b">
            <v>0</v>
          </cell>
          <cell r="DF93" t="b">
            <v>0</v>
          </cell>
          <cell r="DG93" t="b">
            <v>0</v>
          </cell>
          <cell r="DH93" t="b">
            <v>1</v>
          </cell>
          <cell r="DI93" t="b">
            <v>0</v>
          </cell>
          <cell r="DJ93" t="b">
            <v>0</v>
          </cell>
          <cell r="DK93" t="b">
            <v>0</v>
          </cell>
          <cell r="DL93" t="b">
            <v>0</v>
          </cell>
          <cell r="DM93" t="b">
            <v>0</v>
          </cell>
          <cell r="DN93" t="b">
            <v>0</v>
          </cell>
          <cell r="DO93" t="b">
            <v>0</v>
          </cell>
          <cell r="DP93" t="b">
            <v>0</v>
          </cell>
          <cell r="DQ93" t="b">
            <v>0</v>
          </cell>
          <cell r="DR93" t="b">
            <v>0</v>
          </cell>
          <cell r="DS93" t="b">
            <v>0</v>
          </cell>
          <cell r="DT93" t="b">
            <v>0</v>
          </cell>
          <cell r="DU93" t="b">
            <v>0</v>
          </cell>
          <cell r="DV93" t="b">
            <v>0</v>
          </cell>
        </row>
        <row r="94">
          <cell r="A94" t="str">
            <v>BAG</v>
          </cell>
          <cell r="B94" t="str">
            <v>DEA</v>
          </cell>
          <cell r="C94">
            <v>1</v>
          </cell>
          <cell r="D94">
            <v>0</v>
          </cell>
          <cell r="E94" t="str">
            <v>EC-0001-571191</v>
          </cell>
          <cell r="F94">
            <v>42817</v>
          </cell>
          <cell r="G94">
            <v>42996</v>
          </cell>
          <cell r="H94">
            <v>43050</v>
          </cell>
          <cell r="K94" t="str">
            <v>systemischen Beratung</v>
          </cell>
          <cell r="R94">
            <v>1</v>
          </cell>
          <cell r="S94">
            <v>42635</v>
          </cell>
          <cell r="T94">
            <v>32</v>
          </cell>
          <cell r="U94" t="str">
            <v xml:space="preserve">Bonn 170729 </v>
          </cell>
          <cell r="V94" t="str">
            <v>170729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1</v>
          </cell>
          <cell r="AB94">
            <v>4</v>
          </cell>
          <cell r="AC94">
            <v>1</v>
          </cell>
          <cell r="AD94">
            <v>1</v>
          </cell>
          <cell r="AE94">
            <v>11</v>
          </cell>
          <cell r="AG94" t="str">
            <v>{2,""}</v>
          </cell>
          <cell r="AH94">
            <v>3</v>
          </cell>
          <cell r="AI94">
            <v>2</v>
          </cell>
          <cell r="AJ94">
            <v>5</v>
          </cell>
          <cell r="AM94">
            <v>1</v>
          </cell>
          <cell r="AN94">
            <v>1</v>
          </cell>
          <cell r="AO94">
            <v>0</v>
          </cell>
          <cell r="AP94" t="str">
            <v>{2,3,4,""}</v>
          </cell>
          <cell r="AX94">
            <v>1</v>
          </cell>
          <cell r="AY94">
            <v>0</v>
          </cell>
          <cell r="BA94">
            <v>0</v>
          </cell>
          <cell r="BB94">
            <v>0</v>
          </cell>
          <cell r="BC94">
            <v>0</v>
          </cell>
          <cell r="BD94" t="str">
            <v>{9,11,12,""}</v>
          </cell>
          <cell r="BF94">
            <v>6</v>
          </cell>
          <cell r="BG94">
            <v>4</v>
          </cell>
          <cell r="BI94">
            <v>2</v>
          </cell>
          <cell r="BJ94">
            <v>4</v>
          </cell>
          <cell r="BL94">
            <v>8</v>
          </cell>
          <cell r="BM94">
            <v>1</v>
          </cell>
          <cell r="BO94">
            <v>10</v>
          </cell>
          <cell r="BP94" t="str">
            <v>Siegburg</v>
          </cell>
          <cell r="BQ94" t="str">
            <v>7</v>
          </cell>
          <cell r="BR94" t="str">
            <v>Schubertstraße</v>
          </cell>
          <cell r="BS94" t="str">
            <v>53721</v>
          </cell>
          <cell r="BT94" t="str">
            <v>Die Deichmäuse</v>
          </cell>
          <cell r="BU94" t="str">
            <v>Stadt Siegburg</v>
          </cell>
          <cell r="BW94">
            <v>3</v>
          </cell>
          <cell r="BX94">
            <v>2</v>
          </cell>
          <cell r="BZ94">
            <v>3</v>
          </cell>
          <cell r="CA94">
            <v>6</v>
          </cell>
          <cell r="CB94">
            <v>6</v>
          </cell>
          <cell r="CC94">
            <v>6</v>
          </cell>
          <cell r="CD94">
            <v>3</v>
          </cell>
          <cell r="CE94">
            <v>4</v>
          </cell>
          <cell r="CF94">
            <v>1</v>
          </cell>
          <cell r="CG94" t="str">
            <v>171424</v>
          </cell>
          <cell r="CH94">
            <v>1</v>
          </cell>
          <cell r="CI94">
            <v>0</v>
          </cell>
          <cell r="CJ94">
            <v>0</v>
          </cell>
          <cell r="CK94">
            <v>1</v>
          </cell>
          <cell r="CN94">
            <v>0</v>
          </cell>
          <cell r="CO94">
            <v>0</v>
          </cell>
          <cell r="CP94" t="str">
            <v>EC.0001.15</v>
          </cell>
          <cell r="CQ94" t="str">
            <v>Elternchance – Familien früh für Bildung gewinnen</v>
          </cell>
          <cell r="CR94" t="str">
            <v>589db951-340e-49f8-b54e-1fc0ca28ef40</v>
          </cell>
          <cell r="CS94">
            <v>57</v>
          </cell>
          <cell r="CT94">
            <v>100</v>
          </cell>
          <cell r="CU94">
            <v>100</v>
          </cell>
          <cell r="CV94">
            <v>2017</v>
          </cell>
          <cell r="CW94">
            <v>2017</v>
          </cell>
          <cell r="CX94" t="str">
            <v>christiane.schindler@siegburg.de</v>
          </cell>
          <cell r="CY94" t="b">
            <v>0</v>
          </cell>
          <cell r="CZ94" t="b">
            <v>0</v>
          </cell>
          <cell r="DA94" t="b">
            <v>0</v>
          </cell>
          <cell r="DB94" t="b">
            <v>0</v>
          </cell>
          <cell r="DC94" t="b">
            <v>1</v>
          </cell>
          <cell r="DD94" t="b">
            <v>0</v>
          </cell>
          <cell r="DE94" t="b">
            <v>1</v>
          </cell>
          <cell r="DF94" t="b">
            <v>0</v>
          </cell>
          <cell r="DG94" t="b">
            <v>0</v>
          </cell>
          <cell r="DH94" t="b">
            <v>1</v>
          </cell>
          <cell r="DI94" t="b">
            <v>0</v>
          </cell>
          <cell r="DJ94" t="b">
            <v>0</v>
          </cell>
          <cell r="DK94" t="b">
            <v>0</v>
          </cell>
          <cell r="DL94" t="b">
            <v>0</v>
          </cell>
          <cell r="DM94" t="b">
            <v>0</v>
          </cell>
          <cell r="DN94" t="b">
            <v>0</v>
          </cell>
          <cell r="DO94" t="b">
            <v>0</v>
          </cell>
          <cell r="DP94" t="b">
            <v>0</v>
          </cell>
          <cell r="DQ94" t="b">
            <v>0</v>
          </cell>
          <cell r="DR94" t="b">
            <v>0</v>
          </cell>
          <cell r="DS94" t="b">
            <v>1</v>
          </cell>
          <cell r="DT94" t="b">
            <v>0</v>
          </cell>
          <cell r="DU94" t="b">
            <v>0</v>
          </cell>
          <cell r="DV94" t="b">
            <v>1</v>
          </cell>
        </row>
        <row r="95">
          <cell r="A95" t="str">
            <v>BAG</v>
          </cell>
          <cell r="B95" t="str">
            <v>DE2</v>
          </cell>
          <cell r="C95">
            <v>1</v>
          </cell>
          <cell r="D95">
            <v>0</v>
          </cell>
          <cell r="E95" t="str">
            <v>EC-0001-939285</v>
          </cell>
          <cell r="F95">
            <v>42898</v>
          </cell>
          <cell r="G95">
            <v>43063</v>
          </cell>
          <cell r="H95">
            <v>43063</v>
          </cell>
          <cell r="K95" t="str">
            <v>Sprachberatung in Kindertagesstätteneinrichtungen</v>
          </cell>
          <cell r="R95">
            <v>1</v>
          </cell>
          <cell r="S95">
            <v>42651</v>
          </cell>
          <cell r="T95">
            <v>41</v>
          </cell>
          <cell r="U95" t="str">
            <v xml:space="preserve">Bayreuth 172127 </v>
          </cell>
          <cell r="V95" t="str">
            <v>172127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1</v>
          </cell>
          <cell r="AB95">
            <v>4</v>
          </cell>
          <cell r="AC95">
            <v>1</v>
          </cell>
          <cell r="AD95">
            <v>1</v>
          </cell>
          <cell r="AE95">
            <v>11</v>
          </cell>
          <cell r="AG95" t="str">
            <v>{1,8,""}</v>
          </cell>
          <cell r="AH95">
            <v>1</v>
          </cell>
          <cell r="AI95">
            <v>1</v>
          </cell>
          <cell r="AJ95">
            <v>5</v>
          </cell>
          <cell r="AM95">
            <v>0</v>
          </cell>
          <cell r="AN95">
            <v>1</v>
          </cell>
          <cell r="AO95">
            <v>0</v>
          </cell>
          <cell r="AP95" t="str">
            <v>{1,2,3,""}</v>
          </cell>
          <cell r="AX95">
            <v>1</v>
          </cell>
          <cell r="AY95">
            <v>0</v>
          </cell>
          <cell r="BA95">
            <v>0</v>
          </cell>
          <cell r="BB95">
            <v>0</v>
          </cell>
          <cell r="BC95">
            <v>0</v>
          </cell>
          <cell r="BD95" t="str">
            <v>{2,6,9,""}</v>
          </cell>
          <cell r="BF95">
            <v>1</v>
          </cell>
          <cell r="BG95">
            <v>1</v>
          </cell>
          <cell r="BI95">
            <v>9</v>
          </cell>
          <cell r="BJ95">
            <v>2</v>
          </cell>
          <cell r="BL95">
            <v>8</v>
          </cell>
          <cell r="BM95">
            <v>1</v>
          </cell>
          <cell r="BO95">
            <v>2</v>
          </cell>
          <cell r="BP95" t="str">
            <v>Neustadt bei Coburg</v>
          </cell>
          <cell r="BQ95" t="str">
            <v>18</v>
          </cell>
          <cell r="BR95" t="str">
            <v>Kriegersäcker</v>
          </cell>
          <cell r="BS95" t="str">
            <v>95645</v>
          </cell>
          <cell r="BT95" t="str">
            <v>Evang.-Luth. Kirchengemeinde Haarbrücken</v>
          </cell>
          <cell r="BU95" t="str">
            <v>Evang.-Luth. Kirchengemeinde Haarbrücken</v>
          </cell>
          <cell r="BV95" t="str">
            <v>http://www.das-kirch.de</v>
          </cell>
          <cell r="BW95">
            <v>3</v>
          </cell>
          <cell r="BX95">
            <v>1</v>
          </cell>
          <cell r="BZ95">
            <v>3</v>
          </cell>
          <cell r="CA95">
            <v>3</v>
          </cell>
          <cell r="CB95">
            <v>3</v>
          </cell>
          <cell r="CC95">
            <v>3</v>
          </cell>
          <cell r="CD95">
            <v>3</v>
          </cell>
          <cell r="CE95">
            <v>3</v>
          </cell>
          <cell r="CF95">
            <v>0</v>
          </cell>
          <cell r="CH95">
            <v>1</v>
          </cell>
          <cell r="CI95">
            <v>0</v>
          </cell>
          <cell r="CJ95">
            <v>0</v>
          </cell>
          <cell r="CK95">
            <v>1</v>
          </cell>
          <cell r="CN95">
            <v>0</v>
          </cell>
          <cell r="CO95">
            <v>0</v>
          </cell>
          <cell r="CP95" t="str">
            <v>EC.0001.15</v>
          </cell>
          <cell r="CQ95" t="str">
            <v>Elternchance – Familien früh für Bildung gewinnen</v>
          </cell>
          <cell r="CR95" t="str">
            <v>8bcb23aa-aaab-40d1-9bca-55c1e35c9114</v>
          </cell>
          <cell r="CS95">
            <v>56</v>
          </cell>
          <cell r="CT95">
            <v>100</v>
          </cell>
          <cell r="CU95">
            <v>100</v>
          </cell>
          <cell r="CV95">
            <v>2017</v>
          </cell>
          <cell r="CW95">
            <v>2017</v>
          </cell>
          <cell r="CX95" t="str">
            <v>schiwatsch-gg@t-online.de</v>
          </cell>
          <cell r="CY95" t="b">
            <v>0</v>
          </cell>
          <cell r="CZ95" t="b">
            <v>0</v>
          </cell>
          <cell r="DA95" t="b">
            <v>0</v>
          </cell>
          <cell r="DB95" t="b">
            <v>0</v>
          </cell>
          <cell r="DC95" t="b">
            <v>1</v>
          </cell>
          <cell r="DD95" t="b">
            <v>0</v>
          </cell>
          <cell r="DE95" t="b">
            <v>1</v>
          </cell>
          <cell r="DF95" t="b">
            <v>0</v>
          </cell>
          <cell r="DG95" t="b">
            <v>0</v>
          </cell>
          <cell r="DH95" t="b">
            <v>1</v>
          </cell>
          <cell r="DI95" t="b">
            <v>0</v>
          </cell>
          <cell r="DJ95" t="b">
            <v>0</v>
          </cell>
          <cell r="DK95" t="b">
            <v>0</v>
          </cell>
          <cell r="DL95" t="b">
            <v>0</v>
          </cell>
          <cell r="DM95" t="b">
            <v>0</v>
          </cell>
          <cell r="DN95" t="b">
            <v>0</v>
          </cell>
          <cell r="DO95" t="b">
            <v>0</v>
          </cell>
          <cell r="DP95" t="b">
            <v>0</v>
          </cell>
          <cell r="DQ95" t="b">
            <v>0</v>
          </cell>
          <cell r="DR95" t="b">
            <v>0</v>
          </cell>
          <cell r="DS95" t="b">
            <v>1</v>
          </cell>
          <cell r="DT95" t="b">
            <v>0</v>
          </cell>
          <cell r="DU95" t="b">
            <v>0</v>
          </cell>
          <cell r="DV95" t="b">
            <v>1</v>
          </cell>
        </row>
        <row r="96">
          <cell r="A96" t="str">
            <v>BAG</v>
          </cell>
          <cell r="B96" t="str">
            <v>DE8</v>
          </cell>
          <cell r="C96">
            <v>2</v>
          </cell>
          <cell r="D96">
            <v>0</v>
          </cell>
          <cell r="E96" t="str">
            <v>EC-0001-896956</v>
          </cell>
          <cell r="F96">
            <v>42471</v>
          </cell>
          <cell r="G96">
            <v>42559</v>
          </cell>
          <cell r="H96">
            <v>42559</v>
          </cell>
          <cell r="R96">
            <v>1</v>
          </cell>
          <cell r="S96">
            <v>42429</v>
          </cell>
          <cell r="T96">
            <v>84</v>
          </cell>
          <cell r="U96" t="str">
            <v>Greifswald R3-165007</v>
          </cell>
          <cell r="V96" t="str">
            <v>165007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1</v>
          </cell>
          <cell r="AB96">
            <v>4</v>
          </cell>
          <cell r="AC96">
            <v>1</v>
          </cell>
          <cell r="AD96">
            <v>1</v>
          </cell>
          <cell r="AE96">
            <v>11</v>
          </cell>
          <cell r="AG96" t="str">
            <v>{1,2,""}</v>
          </cell>
          <cell r="AH96">
            <v>1</v>
          </cell>
          <cell r="AI96">
            <v>1</v>
          </cell>
          <cell r="AJ96">
            <v>1</v>
          </cell>
          <cell r="AM96">
            <v>0</v>
          </cell>
          <cell r="AN96">
            <v>0</v>
          </cell>
          <cell r="AO96">
            <v>0</v>
          </cell>
          <cell r="AP96" t="str">
            <v>{2,3,5,""}</v>
          </cell>
          <cell r="AQ96" t="str">
            <v>Flyer</v>
          </cell>
          <cell r="AX96">
            <v>1</v>
          </cell>
          <cell r="AY96">
            <v>0</v>
          </cell>
          <cell r="BA96">
            <v>0</v>
          </cell>
          <cell r="BB96">
            <v>0</v>
          </cell>
          <cell r="BC96">
            <v>0</v>
          </cell>
          <cell r="BD96" t="str">
            <v>{3,6,9,""}</v>
          </cell>
          <cell r="BF96">
            <v>11</v>
          </cell>
          <cell r="BG96">
            <v>1</v>
          </cell>
          <cell r="BI96">
            <v>8</v>
          </cell>
          <cell r="BJ96">
            <v>1</v>
          </cell>
          <cell r="BL96">
            <v>13</v>
          </cell>
          <cell r="BM96">
            <v>1</v>
          </cell>
          <cell r="BN96" t="str">
            <v>Frühförderungsstellen</v>
          </cell>
          <cell r="BO96">
            <v>8</v>
          </cell>
          <cell r="BP96" t="str">
            <v>Schwerin</v>
          </cell>
          <cell r="BQ96" t="str">
            <v>27</v>
          </cell>
          <cell r="BR96" t="str">
            <v>Justus-von-Liebig-Straße</v>
          </cell>
          <cell r="BS96" t="str">
            <v>19063</v>
          </cell>
          <cell r="BT96" t="str">
            <v>Kindertagesstätte "Igelkinder"</v>
          </cell>
          <cell r="BU96" t="str">
            <v>AWO Soziale Dienste gGmbH Westmecklenburg</v>
          </cell>
          <cell r="BV96" t="str">
            <v>www.awo-schwerin.de</v>
          </cell>
          <cell r="BW96">
            <v>3</v>
          </cell>
          <cell r="BX96">
            <v>1</v>
          </cell>
          <cell r="BZ96">
            <v>3</v>
          </cell>
          <cell r="CA96">
            <v>6</v>
          </cell>
          <cell r="CB96">
            <v>3</v>
          </cell>
          <cell r="CC96">
            <v>6</v>
          </cell>
          <cell r="CD96">
            <v>6</v>
          </cell>
          <cell r="CE96">
            <v>6</v>
          </cell>
          <cell r="CF96">
            <v>0</v>
          </cell>
          <cell r="CH96">
            <v>1</v>
          </cell>
          <cell r="CI96">
            <v>0</v>
          </cell>
          <cell r="CJ96">
            <v>0</v>
          </cell>
          <cell r="CK96">
            <v>1</v>
          </cell>
          <cell r="CN96">
            <v>0</v>
          </cell>
          <cell r="CO96">
            <v>0</v>
          </cell>
          <cell r="CP96" t="str">
            <v>EC.0001.15</v>
          </cell>
          <cell r="CQ96" t="str">
            <v>Elternchance – Familien früh für Bildung gewinnen</v>
          </cell>
          <cell r="CR96" t="str">
            <v>f66c2c65-6406-48b7-9d9c-e238d155d282</v>
          </cell>
          <cell r="CS96">
            <v>21</v>
          </cell>
          <cell r="CT96">
            <v>100</v>
          </cell>
          <cell r="CU96">
            <v>100</v>
          </cell>
          <cell r="CV96">
            <v>2016</v>
          </cell>
          <cell r="CW96">
            <v>2016</v>
          </cell>
          <cell r="CX96" t="str">
            <v>mschlaak94@web.de</v>
          </cell>
          <cell r="CY96" t="b">
            <v>0</v>
          </cell>
          <cell r="CZ96" t="b">
            <v>0</v>
          </cell>
          <cell r="DA96" t="b">
            <v>0</v>
          </cell>
          <cell r="DB96" t="b">
            <v>0</v>
          </cell>
          <cell r="DC96" t="b">
            <v>1</v>
          </cell>
          <cell r="DD96" t="b">
            <v>1</v>
          </cell>
          <cell r="DE96" t="b">
            <v>0</v>
          </cell>
          <cell r="DF96" t="b">
            <v>0</v>
          </cell>
          <cell r="DG96" t="b">
            <v>0</v>
          </cell>
          <cell r="DH96" t="b">
            <v>1</v>
          </cell>
          <cell r="DI96" t="b">
            <v>0</v>
          </cell>
          <cell r="DJ96" t="b">
            <v>0</v>
          </cell>
          <cell r="DK96" t="b">
            <v>0</v>
          </cell>
          <cell r="DL96" t="b">
            <v>0</v>
          </cell>
          <cell r="DM96" t="b">
            <v>0</v>
          </cell>
          <cell r="DN96" t="b">
            <v>0</v>
          </cell>
          <cell r="DO96" t="b">
            <v>0</v>
          </cell>
          <cell r="DP96" t="b">
            <v>0</v>
          </cell>
          <cell r="DQ96" t="b">
            <v>0</v>
          </cell>
          <cell r="DR96" t="b">
            <v>0</v>
          </cell>
          <cell r="DS96" t="b">
            <v>1</v>
          </cell>
          <cell r="DT96" t="b">
            <v>0</v>
          </cell>
          <cell r="DU96" t="b">
            <v>0</v>
          </cell>
          <cell r="DV96" t="b">
            <v>1</v>
          </cell>
        </row>
        <row r="97">
          <cell r="A97" t="str">
            <v>BAG</v>
          </cell>
          <cell r="B97" t="str">
            <v>DEA</v>
          </cell>
          <cell r="C97">
            <v>1</v>
          </cell>
          <cell r="D97">
            <v>0</v>
          </cell>
          <cell r="E97" t="str">
            <v>EC-0001-738332</v>
          </cell>
          <cell r="F97">
            <v>42541</v>
          </cell>
          <cell r="G97">
            <v>42685</v>
          </cell>
          <cell r="H97">
            <v>42685</v>
          </cell>
          <cell r="R97">
            <v>1</v>
          </cell>
          <cell r="S97">
            <v>42411</v>
          </cell>
          <cell r="T97">
            <v>77</v>
          </cell>
          <cell r="U97" t="str">
            <v>Aachen II R1-165032</v>
          </cell>
          <cell r="V97" t="str">
            <v>165032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1</v>
          </cell>
          <cell r="AB97">
            <v>4</v>
          </cell>
          <cell r="AC97">
            <v>1</v>
          </cell>
          <cell r="AD97">
            <v>1</v>
          </cell>
          <cell r="AE97">
            <v>11</v>
          </cell>
          <cell r="AG97" t="str">
            <v>{1,""}</v>
          </cell>
          <cell r="AH97">
            <v>3</v>
          </cell>
          <cell r="AI97">
            <v>1</v>
          </cell>
          <cell r="AJ97">
            <v>5</v>
          </cell>
          <cell r="AM97">
            <v>1</v>
          </cell>
          <cell r="AN97">
            <v>1</v>
          </cell>
          <cell r="AO97">
            <v>0</v>
          </cell>
          <cell r="AP97" t="str">
            <v>{2,3,""}</v>
          </cell>
          <cell r="AX97">
            <v>2</v>
          </cell>
          <cell r="AY97">
            <v>0</v>
          </cell>
          <cell r="BA97">
            <v>0</v>
          </cell>
          <cell r="BB97">
            <v>0</v>
          </cell>
          <cell r="BC97">
            <v>0</v>
          </cell>
          <cell r="BD97" t="str">
            <v>{7,8,9,""}</v>
          </cell>
          <cell r="BF97">
            <v>1</v>
          </cell>
          <cell r="BG97">
            <v>1</v>
          </cell>
          <cell r="BI97">
            <v>2</v>
          </cell>
          <cell r="BJ97">
            <v>2</v>
          </cell>
          <cell r="BO97">
            <v>10</v>
          </cell>
          <cell r="BP97" t="str">
            <v>Siegen</v>
          </cell>
          <cell r="BQ97" t="str">
            <v>158</v>
          </cell>
          <cell r="BR97" t="str">
            <v>Hengsbachstrasse</v>
          </cell>
          <cell r="BS97" t="str">
            <v>57080</v>
          </cell>
          <cell r="BT97" t="str">
            <v>Ev. Kindertagesstätte Kinder(t)räume</v>
          </cell>
          <cell r="BU97" t="str">
            <v>Evangelischer Kirchenkreis Siegen</v>
          </cell>
          <cell r="BV97" t="str">
            <v>ev-kita-jungstilling@kk-si.de</v>
          </cell>
          <cell r="BW97">
            <v>3</v>
          </cell>
          <cell r="BX97">
            <v>2</v>
          </cell>
          <cell r="BZ97">
            <v>4</v>
          </cell>
          <cell r="CA97">
            <v>4</v>
          </cell>
          <cell r="CB97">
            <v>6</v>
          </cell>
          <cell r="CC97">
            <v>3</v>
          </cell>
          <cell r="CD97">
            <v>4</v>
          </cell>
          <cell r="CE97">
            <v>4</v>
          </cell>
          <cell r="CF97">
            <v>0</v>
          </cell>
          <cell r="CH97">
            <v>1</v>
          </cell>
          <cell r="CI97">
            <v>0</v>
          </cell>
          <cell r="CJ97">
            <v>0</v>
          </cell>
          <cell r="CK97">
            <v>1</v>
          </cell>
          <cell r="CN97">
            <v>0</v>
          </cell>
          <cell r="CO97">
            <v>0</v>
          </cell>
          <cell r="CP97" t="str">
            <v>EC.0001.15</v>
          </cell>
          <cell r="CQ97" t="str">
            <v>Elternchance – Familien früh für Bildung gewinnen</v>
          </cell>
          <cell r="CR97" t="str">
            <v>f6217784-d11a-4fab-b776-748f89bcabef</v>
          </cell>
          <cell r="CS97">
            <v>46</v>
          </cell>
          <cell r="CT97">
            <v>100</v>
          </cell>
          <cell r="CU97">
            <v>100</v>
          </cell>
          <cell r="CV97">
            <v>2016</v>
          </cell>
          <cell r="CW97">
            <v>2016</v>
          </cell>
          <cell r="CY97" t="b">
            <v>0</v>
          </cell>
          <cell r="CZ97" t="b">
            <v>0</v>
          </cell>
          <cell r="DA97" t="b">
            <v>0</v>
          </cell>
          <cell r="DB97" t="b">
            <v>0</v>
          </cell>
          <cell r="DC97" t="b">
            <v>1</v>
          </cell>
          <cell r="DD97" t="b">
            <v>0</v>
          </cell>
          <cell r="DE97" t="b">
            <v>0</v>
          </cell>
          <cell r="DF97" t="b">
            <v>0</v>
          </cell>
          <cell r="DG97" t="b">
            <v>0</v>
          </cell>
          <cell r="DH97" t="b">
            <v>1</v>
          </cell>
          <cell r="DI97" t="b">
            <v>0</v>
          </cell>
          <cell r="DJ97" t="b">
            <v>0</v>
          </cell>
          <cell r="DK97" t="b">
            <v>0</v>
          </cell>
          <cell r="DL97" t="b">
            <v>0</v>
          </cell>
          <cell r="DM97" t="b">
            <v>0</v>
          </cell>
          <cell r="DN97" t="b">
            <v>0</v>
          </cell>
          <cell r="DO97" t="b">
            <v>0</v>
          </cell>
          <cell r="DP97" t="b">
            <v>0</v>
          </cell>
          <cell r="DQ97" t="b">
            <v>0</v>
          </cell>
          <cell r="DR97" t="b">
            <v>0</v>
          </cell>
          <cell r="DS97" t="b">
            <v>1</v>
          </cell>
          <cell r="DT97" t="b">
            <v>0</v>
          </cell>
          <cell r="DU97" t="b">
            <v>0</v>
          </cell>
          <cell r="DV97" t="b">
            <v>1</v>
          </cell>
        </row>
        <row r="98">
          <cell r="A98" t="str">
            <v>BAG</v>
          </cell>
          <cell r="B98" t="str">
            <v>DE8</v>
          </cell>
          <cell r="C98">
            <v>2</v>
          </cell>
          <cell r="D98">
            <v>0</v>
          </cell>
          <cell r="E98" t="str">
            <v>EC-0001-581513</v>
          </cell>
          <cell r="F98">
            <v>42653</v>
          </cell>
          <cell r="G98">
            <v>42797</v>
          </cell>
          <cell r="H98">
            <v>42797</v>
          </cell>
          <cell r="K98" t="str">
            <v>FuN Teamerin (FuN Baby und FuN Familie)</v>
          </cell>
          <cell r="R98">
            <v>1</v>
          </cell>
          <cell r="S98">
            <v>42564</v>
          </cell>
          <cell r="T98">
            <v>6</v>
          </cell>
          <cell r="U98" t="str">
            <v xml:space="preserve">Warnemünde 165054 </v>
          </cell>
          <cell r="V98" t="str">
            <v>165054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1</v>
          </cell>
          <cell r="AB98">
            <v>7</v>
          </cell>
          <cell r="AC98">
            <v>2</v>
          </cell>
          <cell r="AD98">
            <v>13</v>
          </cell>
          <cell r="AE98">
            <v>7</v>
          </cell>
          <cell r="AG98" t="str">
            <v>{1,5,""}</v>
          </cell>
          <cell r="AH98">
            <v>2</v>
          </cell>
          <cell r="AI98">
            <v>1</v>
          </cell>
          <cell r="AJ98">
            <v>1</v>
          </cell>
          <cell r="AM98">
            <v>1</v>
          </cell>
          <cell r="AN98">
            <v>1</v>
          </cell>
          <cell r="AO98">
            <v>0</v>
          </cell>
          <cell r="AP98" t="str">
            <v>{2,3,""}</v>
          </cell>
          <cell r="AT98">
            <v>10</v>
          </cell>
          <cell r="AX98">
            <v>2</v>
          </cell>
          <cell r="AY98">
            <v>0</v>
          </cell>
          <cell r="BA98">
            <v>0</v>
          </cell>
          <cell r="BB98">
            <v>1</v>
          </cell>
          <cell r="BC98">
            <v>0</v>
          </cell>
          <cell r="BD98" t="str">
            <v>{2,3,6,""}</v>
          </cell>
          <cell r="BF98">
            <v>9</v>
          </cell>
          <cell r="BG98">
            <v>4</v>
          </cell>
          <cell r="BI98">
            <v>13</v>
          </cell>
          <cell r="BJ98">
            <v>4</v>
          </cell>
          <cell r="BK98" t="str">
            <v>Stadtteil- und Begegnungszentren</v>
          </cell>
          <cell r="BL98">
            <v>4</v>
          </cell>
          <cell r="BM98">
            <v>2</v>
          </cell>
          <cell r="BO98">
            <v>8</v>
          </cell>
          <cell r="BP98" t="str">
            <v>Rostock</v>
          </cell>
          <cell r="BQ98" t="str">
            <v>20</v>
          </cell>
          <cell r="BR98" t="str">
            <v>Henrik-Ibsen-Str.</v>
          </cell>
          <cell r="BS98" t="str">
            <v>18106</v>
          </cell>
          <cell r="BT98" t="str">
            <v>Eltern- und Familienbildung</v>
          </cell>
          <cell r="BU98" t="str">
            <v>Charisma e.V., Verein für Frauen und Familie</v>
          </cell>
          <cell r="BV98" t="str">
            <v>www.charismarostock.de</v>
          </cell>
          <cell r="BW98">
            <v>3</v>
          </cell>
          <cell r="BX98">
            <v>1</v>
          </cell>
          <cell r="BZ98">
            <v>3</v>
          </cell>
          <cell r="CA98">
            <v>4</v>
          </cell>
          <cell r="CB98">
            <v>3</v>
          </cell>
          <cell r="CC98">
            <v>4</v>
          </cell>
          <cell r="CD98">
            <v>3</v>
          </cell>
          <cell r="CE98">
            <v>4</v>
          </cell>
          <cell r="CF98">
            <v>0</v>
          </cell>
          <cell r="CH98">
            <v>1</v>
          </cell>
          <cell r="CI98">
            <v>0</v>
          </cell>
          <cell r="CJ98">
            <v>0</v>
          </cell>
          <cell r="CK98">
            <v>1</v>
          </cell>
          <cell r="CN98">
            <v>0</v>
          </cell>
          <cell r="CO98">
            <v>0</v>
          </cell>
          <cell r="CP98" t="str">
            <v>EC.0001.15</v>
          </cell>
          <cell r="CQ98" t="str">
            <v>Elternchance – Familien früh für Bildung gewinnen</v>
          </cell>
          <cell r="CR98" t="str">
            <v>3a262e08-a2a8-49f8-8bca-4cb4c38da32e</v>
          </cell>
          <cell r="CS98">
            <v>37</v>
          </cell>
          <cell r="CT98">
            <v>100</v>
          </cell>
          <cell r="CU98">
            <v>100</v>
          </cell>
          <cell r="CV98">
            <v>2016</v>
          </cell>
          <cell r="CW98">
            <v>2017</v>
          </cell>
          <cell r="CX98" t="str">
            <v>schlefske@charismarostock.de</v>
          </cell>
          <cell r="CY98" t="b">
            <v>0</v>
          </cell>
          <cell r="CZ98" t="b">
            <v>0</v>
          </cell>
          <cell r="DA98" t="b">
            <v>0</v>
          </cell>
          <cell r="DB98" t="b">
            <v>0</v>
          </cell>
          <cell r="DC98" t="b">
            <v>1</v>
          </cell>
          <cell r="DD98" t="b">
            <v>0</v>
          </cell>
          <cell r="DE98" t="b">
            <v>0</v>
          </cell>
          <cell r="DF98" t="b">
            <v>0</v>
          </cell>
          <cell r="DG98" t="b">
            <v>0</v>
          </cell>
          <cell r="DH98" t="b">
            <v>0</v>
          </cell>
          <cell r="DI98" t="b">
            <v>1</v>
          </cell>
          <cell r="DJ98" t="b">
            <v>0</v>
          </cell>
          <cell r="DK98" t="b">
            <v>0</v>
          </cell>
          <cell r="DL98" t="b">
            <v>0</v>
          </cell>
          <cell r="DM98" t="b">
            <v>0</v>
          </cell>
          <cell r="DN98" t="b">
            <v>0</v>
          </cell>
          <cell r="DO98" t="b">
            <v>0</v>
          </cell>
          <cell r="DP98" t="b">
            <v>0</v>
          </cell>
          <cell r="DQ98" t="b">
            <v>0</v>
          </cell>
          <cell r="DR98" t="b">
            <v>0</v>
          </cell>
          <cell r="DS98" t="b">
            <v>1</v>
          </cell>
          <cell r="DT98" t="b">
            <v>0</v>
          </cell>
          <cell r="DU98" t="b">
            <v>0</v>
          </cell>
          <cell r="DV98" t="b">
            <v>1</v>
          </cell>
        </row>
        <row r="99">
          <cell r="A99" t="str">
            <v>BAG</v>
          </cell>
          <cell r="B99" t="str">
            <v>DE4</v>
          </cell>
          <cell r="C99">
            <v>2</v>
          </cell>
          <cell r="D99">
            <v>0</v>
          </cell>
          <cell r="E99" t="str">
            <v>EC-0001-526552</v>
          </cell>
          <cell r="F99">
            <v>42527</v>
          </cell>
          <cell r="G99">
            <v>42713</v>
          </cell>
          <cell r="H99">
            <v>42713</v>
          </cell>
          <cell r="R99">
            <v>1</v>
          </cell>
          <cell r="S99">
            <v>42433</v>
          </cell>
          <cell r="T99">
            <v>89</v>
          </cell>
          <cell r="U99" t="str">
            <v>Brandenburg I R3-165008</v>
          </cell>
          <cell r="V99" t="str">
            <v>165008</v>
          </cell>
          <cell r="W99">
            <v>0</v>
          </cell>
          <cell r="X99">
            <v>1</v>
          </cell>
          <cell r="Y99">
            <v>0</v>
          </cell>
          <cell r="Z99">
            <v>0</v>
          </cell>
          <cell r="AA99">
            <v>0</v>
          </cell>
          <cell r="AB99">
            <v>7</v>
          </cell>
          <cell r="AC99">
            <v>2</v>
          </cell>
          <cell r="AD99">
            <v>13</v>
          </cell>
          <cell r="AE99">
            <v>5</v>
          </cell>
          <cell r="AG99" t="str">
            <v>{1,""}</v>
          </cell>
          <cell r="AH99">
            <v>1</v>
          </cell>
          <cell r="AI99">
            <v>1</v>
          </cell>
          <cell r="AJ99">
            <v>2</v>
          </cell>
          <cell r="AM99">
            <v>1</v>
          </cell>
          <cell r="AN99">
            <v>1</v>
          </cell>
          <cell r="AO99">
            <v>0</v>
          </cell>
          <cell r="AP99" t="str">
            <v>{2,""}</v>
          </cell>
          <cell r="AX99">
            <v>1</v>
          </cell>
          <cell r="AY99">
            <v>0</v>
          </cell>
          <cell r="BA99">
            <v>0</v>
          </cell>
          <cell r="BB99">
            <v>0</v>
          </cell>
          <cell r="BC99">
            <v>0</v>
          </cell>
          <cell r="BD99" t="str">
            <v>{4,9,""}</v>
          </cell>
          <cell r="BF99">
            <v>2</v>
          </cell>
          <cell r="BG99">
            <v>1</v>
          </cell>
          <cell r="BO99">
            <v>3</v>
          </cell>
          <cell r="BP99" t="str">
            <v>Berlin</v>
          </cell>
          <cell r="BQ99" t="str">
            <v>35</v>
          </cell>
          <cell r="BR99" t="str">
            <v>Seeburger Weg</v>
          </cell>
          <cell r="BS99" t="str">
            <v>13581</v>
          </cell>
          <cell r="BT99" t="str">
            <v>Kita Seeburger Weg</v>
          </cell>
          <cell r="BU99" t="str">
            <v>Eigenbetrieb Nordwest</v>
          </cell>
          <cell r="BW99">
            <v>1</v>
          </cell>
          <cell r="BX99">
            <v>2</v>
          </cell>
          <cell r="BZ99">
            <v>3</v>
          </cell>
          <cell r="CA99">
            <v>4</v>
          </cell>
          <cell r="CB99">
            <v>4</v>
          </cell>
          <cell r="CC99">
            <v>4</v>
          </cell>
          <cell r="CD99">
            <v>4</v>
          </cell>
          <cell r="CE99">
            <v>4</v>
          </cell>
          <cell r="CF99">
            <v>1</v>
          </cell>
          <cell r="CG99" t="str">
            <v>R1-165051</v>
          </cell>
          <cell r="CH99">
            <v>1</v>
          </cell>
          <cell r="CI99">
            <v>0</v>
          </cell>
          <cell r="CJ99">
            <v>0</v>
          </cell>
          <cell r="CK99">
            <v>1</v>
          </cell>
          <cell r="CN99">
            <v>0</v>
          </cell>
          <cell r="CO99">
            <v>0</v>
          </cell>
          <cell r="CP99" t="str">
            <v>EC.0001.15</v>
          </cell>
          <cell r="CQ99" t="str">
            <v>Elternchance – Familien früh für Bildung gewinnen</v>
          </cell>
          <cell r="CR99" t="str">
            <v>1c0bf1a6-d565-4f47-8390-2ab4425e9102</v>
          </cell>
          <cell r="CS99">
            <v>44</v>
          </cell>
          <cell r="CT99">
            <v>100</v>
          </cell>
          <cell r="CU99">
            <v>100</v>
          </cell>
          <cell r="CV99">
            <v>2016</v>
          </cell>
          <cell r="CW99">
            <v>2016</v>
          </cell>
          <cell r="CX99" t="str">
            <v>schlegel.j@mail.ru</v>
          </cell>
          <cell r="CY99" t="b">
            <v>0</v>
          </cell>
          <cell r="CZ99" t="b">
            <v>0</v>
          </cell>
          <cell r="DA99" t="b">
            <v>0</v>
          </cell>
          <cell r="DB99" t="b">
            <v>0</v>
          </cell>
          <cell r="DC99" t="b">
            <v>1</v>
          </cell>
          <cell r="DD99" t="b">
            <v>0</v>
          </cell>
          <cell r="DE99" t="b">
            <v>0</v>
          </cell>
          <cell r="DF99" t="b">
            <v>0</v>
          </cell>
          <cell r="DG99" t="b">
            <v>0</v>
          </cell>
          <cell r="DH99" t="b">
            <v>0</v>
          </cell>
          <cell r="DI99" t="b">
            <v>1</v>
          </cell>
          <cell r="DJ99" t="b">
            <v>0</v>
          </cell>
          <cell r="DK99" t="b">
            <v>0</v>
          </cell>
          <cell r="DL99" t="b">
            <v>0</v>
          </cell>
          <cell r="DM99" t="b">
            <v>1</v>
          </cell>
          <cell r="DN99" t="b">
            <v>0</v>
          </cell>
          <cell r="DO99" t="b">
            <v>0</v>
          </cell>
          <cell r="DP99" t="b">
            <v>1</v>
          </cell>
          <cell r="DQ99" t="b">
            <v>0</v>
          </cell>
          <cell r="DR99" t="b">
            <v>0</v>
          </cell>
          <cell r="DS99" t="b">
            <v>1</v>
          </cell>
          <cell r="DT99" t="b">
            <v>0</v>
          </cell>
          <cell r="DU99" t="b">
            <v>1</v>
          </cell>
          <cell r="DV99" t="b">
            <v>1</v>
          </cell>
        </row>
        <row r="100">
          <cell r="A100" t="str">
            <v>BAG</v>
          </cell>
          <cell r="B100" t="str">
            <v>DE2</v>
          </cell>
          <cell r="C100">
            <v>1</v>
          </cell>
          <cell r="D100">
            <v>1</v>
          </cell>
          <cell r="E100" t="str">
            <v>EC-0001-712580</v>
          </cell>
          <cell r="F100">
            <v>42772</v>
          </cell>
          <cell r="G100">
            <v>42916</v>
          </cell>
          <cell r="H100">
            <v>42916</v>
          </cell>
          <cell r="K100" t="str">
            <v>Marte Meo Practitioner</v>
          </cell>
          <cell r="L100" t="str">
            <v>Klientenzentrierte Gesprächsführung (Grundkurs)</v>
          </cell>
          <cell r="Q100" t="str">
            <v>Marte Meo Therapist / Marte Meo Collegue Trainer</v>
          </cell>
          <cell r="R100">
            <v>1</v>
          </cell>
          <cell r="S100">
            <v>42607</v>
          </cell>
          <cell r="T100">
            <v>21</v>
          </cell>
          <cell r="U100" t="str">
            <v xml:space="preserve">Nürnberg 171406 </v>
          </cell>
          <cell r="V100" t="str">
            <v>171406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1</v>
          </cell>
          <cell r="AB100">
            <v>8</v>
          </cell>
          <cell r="AC100">
            <v>3</v>
          </cell>
          <cell r="AD100">
            <v>13</v>
          </cell>
          <cell r="AE100">
            <v>7</v>
          </cell>
          <cell r="AG100" t="str">
            <v>{7,9,""}</v>
          </cell>
          <cell r="AH100">
            <v>4</v>
          </cell>
          <cell r="AI100">
            <v>1</v>
          </cell>
          <cell r="AJ100">
            <v>2</v>
          </cell>
          <cell r="AM100">
            <v>1</v>
          </cell>
          <cell r="AN100">
            <v>1</v>
          </cell>
          <cell r="AO100">
            <v>0</v>
          </cell>
          <cell r="AP100" t="str">
            <v>{1,2,3,""}</v>
          </cell>
          <cell r="AX100">
            <v>1</v>
          </cell>
          <cell r="AY100">
            <v>0</v>
          </cell>
          <cell r="BA100">
            <v>0</v>
          </cell>
          <cell r="BB100">
            <v>0</v>
          </cell>
          <cell r="BC100">
            <v>0</v>
          </cell>
          <cell r="BD100" t="str">
            <v>{7,8,9,""}</v>
          </cell>
          <cell r="BF100">
            <v>8</v>
          </cell>
          <cell r="BG100">
            <v>3</v>
          </cell>
          <cell r="BI100">
            <v>6</v>
          </cell>
          <cell r="BJ100">
            <v>1</v>
          </cell>
          <cell r="BL100">
            <v>5</v>
          </cell>
          <cell r="BM100">
            <v>1</v>
          </cell>
          <cell r="BO100">
            <v>2</v>
          </cell>
          <cell r="BP100" t="str">
            <v>Coburg</v>
          </cell>
          <cell r="BQ100" t="str">
            <v>6</v>
          </cell>
          <cell r="BR100" t="str">
            <v>Casimirsstraße</v>
          </cell>
          <cell r="BS100" t="str">
            <v>96450</v>
          </cell>
          <cell r="BU100" t="str">
            <v>Context GbR</v>
          </cell>
          <cell r="BW100">
            <v>3</v>
          </cell>
          <cell r="BX100">
            <v>3</v>
          </cell>
          <cell r="BZ100">
            <v>3</v>
          </cell>
          <cell r="CA100">
            <v>4</v>
          </cell>
          <cell r="CB100">
            <v>4</v>
          </cell>
          <cell r="CC100">
            <v>4</v>
          </cell>
          <cell r="CD100">
            <v>2</v>
          </cell>
          <cell r="CE100">
            <v>3</v>
          </cell>
          <cell r="CF100">
            <v>0</v>
          </cell>
          <cell r="CH100">
            <v>1</v>
          </cell>
          <cell r="CI100">
            <v>0</v>
          </cell>
          <cell r="CJ100">
            <v>0</v>
          </cell>
          <cell r="CK100">
            <v>1</v>
          </cell>
          <cell r="CN100">
            <v>0</v>
          </cell>
          <cell r="CO100">
            <v>0</v>
          </cell>
          <cell r="CP100" t="str">
            <v>EC.0001.15</v>
          </cell>
          <cell r="CQ100" t="str">
            <v>Elternchance – Familien früh für Bildung gewinnen</v>
          </cell>
          <cell r="CR100" t="str">
            <v>8b2cc043-1ae6-4d9d-917d-1435f88d459b</v>
          </cell>
          <cell r="CS100">
            <v>32</v>
          </cell>
          <cell r="CT100">
            <v>100</v>
          </cell>
          <cell r="CU100">
            <v>100</v>
          </cell>
          <cell r="CV100">
            <v>2017</v>
          </cell>
          <cell r="CW100">
            <v>2017</v>
          </cell>
          <cell r="CX100" t="str">
            <v>sebastian.schlichting@context-beratung.de</v>
          </cell>
          <cell r="CY100" t="b">
            <v>0</v>
          </cell>
          <cell r="CZ100" t="b">
            <v>0</v>
          </cell>
          <cell r="DA100" t="b">
            <v>0</v>
          </cell>
          <cell r="DB100" t="b">
            <v>0</v>
          </cell>
          <cell r="DC100" t="b">
            <v>1</v>
          </cell>
          <cell r="DD100" t="b">
            <v>0</v>
          </cell>
          <cell r="DE100" t="b">
            <v>0</v>
          </cell>
          <cell r="DF100" t="b">
            <v>0</v>
          </cell>
          <cell r="DG100" t="b">
            <v>0</v>
          </cell>
          <cell r="DH100" t="b">
            <v>0</v>
          </cell>
          <cell r="DI100" t="b">
            <v>1</v>
          </cell>
          <cell r="DJ100" t="b">
            <v>0</v>
          </cell>
          <cell r="DK100" t="b">
            <v>0</v>
          </cell>
          <cell r="DL100" t="b">
            <v>0</v>
          </cell>
          <cell r="DM100" t="b">
            <v>0</v>
          </cell>
          <cell r="DN100" t="b">
            <v>0</v>
          </cell>
          <cell r="DO100" t="b">
            <v>0</v>
          </cell>
          <cell r="DP100" t="b">
            <v>0</v>
          </cell>
          <cell r="DQ100" t="b">
            <v>0</v>
          </cell>
          <cell r="DR100" t="b">
            <v>0</v>
          </cell>
          <cell r="DS100" t="b">
            <v>1</v>
          </cell>
          <cell r="DT100" t="b">
            <v>0</v>
          </cell>
          <cell r="DU100" t="b">
            <v>0</v>
          </cell>
          <cell r="DV100" t="b">
            <v>1</v>
          </cell>
        </row>
        <row r="101">
          <cell r="A101" t="str">
            <v>BAG</v>
          </cell>
          <cell r="B101" t="str">
            <v>DE9</v>
          </cell>
          <cell r="C101">
            <v>1</v>
          </cell>
          <cell r="D101">
            <v>0</v>
          </cell>
          <cell r="E101" t="str">
            <v>EC-0001-727963</v>
          </cell>
          <cell r="F101">
            <v>42528</v>
          </cell>
          <cell r="G101">
            <v>42762</v>
          </cell>
          <cell r="H101">
            <v>42758</v>
          </cell>
          <cell r="K101" t="str">
            <v>Fachkraft für Kleinstkindpädagogik (VHSConcept)</v>
          </cell>
          <cell r="Q101" t="str">
            <v>Studiengang Soziale Arbeit (BA)</v>
          </cell>
          <cell r="R101">
            <v>1</v>
          </cell>
          <cell r="S101">
            <v>42516</v>
          </cell>
          <cell r="T101">
            <v>93</v>
          </cell>
          <cell r="U101" t="str">
            <v xml:space="preserve">Bramsche R1-164043 </v>
          </cell>
          <cell r="V101" t="str">
            <v>164043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1</v>
          </cell>
          <cell r="AB101">
            <v>7</v>
          </cell>
          <cell r="AC101">
            <v>1</v>
          </cell>
          <cell r="AD101">
            <v>1</v>
          </cell>
          <cell r="AE101">
            <v>11</v>
          </cell>
          <cell r="AG101" t="str">
            <v>{1,5,""}</v>
          </cell>
          <cell r="AH101">
            <v>1</v>
          </cell>
          <cell r="AI101">
            <v>1</v>
          </cell>
          <cell r="AJ101">
            <v>5</v>
          </cell>
          <cell r="AM101">
            <v>0</v>
          </cell>
          <cell r="AN101">
            <v>1</v>
          </cell>
          <cell r="AO101">
            <v>0</v>
          </cell>
          <cell r="AP101" t="str">
            <v>{2,""}</v>
          </cell>
          <cell r="AX101">
            <v>0</v>
          </cell>
          <cell r="AY101">
            <v>0</v>
          </cell>
          <cell r="BA101">
            <v>0</v>
          </cell>
          <cell r="BB101">
            <v>0</v>
          </cell>
          <cell r="BC101">
            <v>1</v>
          </cell>
          <cell r="BD101" t="str">
            <v>{4,6,9,""}</v>
          </cell>
          <cell r="BF101">
            <v>1</v>
          </cell>
          <cell r="BG101">
            <v>1</v>
          </cell>
          <cell r="BO101">
            <v>9</v>
          </cell>
          <cell r="BP101" t="str">
            <v>Bramsche</v>
          </cell>
          <cell r="BQ101" t="str">
            <v>30</v>
          </cell>
          <cell r="BR101" t="str">
            <v>Geschwister-Scholl- Str.</v>
          </cell>
          <cell r="BS101" t="str">
            <v>49565</v>
          </cell>
          <cell r="BT101" t="str">
            <v>AWO Kindertagesstätte Bramsche- Gartenstadt</v>
          </cell>
          <cell r="BU101" t="str">
            <v>AWO in der Region Osnabrück e.V.</v>
          </cell>
          <cell r="BW101">
            <v>3</v>
          </cell>
          <cell r="BX101">
            <v>1</v>
          </cell>
          <cell r="BZ101">
            <v>2</v>
          </cell>
          <cell r="CA101">
            <v>4</v>
          </cell>
          <cell r="CB101">
            <v>6</v>
          </cell>
          <cell r="CC101">
            <v>3</v>
          </cell>
          <cell r="CD101">
            <v>2</v>
          </cell>
          <cell r="CE101">
            <v>3</v>
          </cell>
          <cell r="CF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1</v>
          </cell>
          <cell r="CN101">
            <v>0</v>
          </cell>
          <cell r="CO101">
            <v>1</v>
          </cell>
          <cell r="CP101" t="str">
            <v>EC.0001.15</v>
          </cell>
          <cell r="CQ101" t="str">
            <v>Elternchance – Familien früh für Bildung gewinnen</v>
          </cell>
          <cell r="CR101" t="str">
            <v>6645fa2d-b1ba-45d4-8ebc-713c3d5e0ab1</v>
          </cell>
          <cell r="CS101">
            <v>39</v>
          </cell>
          <cell r="CT101">
            <v>100</v>
          </cell>
          <cell r="CU101">
            <v>100</v>
          </cell>
          <cell r="CV101">
            <v>2016</v>
          </cell>
          <cell r="CW101">
            <v>2017</v>
          </cell>
          <cell r="CX101" t="str">
            <v>melanie.schlink@web.de</v>
          </cell>
          <cell r="CY101" t="b">
            <v>0</v>
          </cell>
          <cell r="CZ101" t="b">
            <v>0</v>
          </cell>
          <cell r="DA101" t="b">
            <v>0</v>
          </cell>
          <cell r="DB101" t="b">
            <v>0</v>
          </cell>
          <cell r="DC101" t="b">
            <v>1</v>
          </cell>
          <cell r="DD101" t="b">
            <v>0</v>
          </cell>
          <cell r="DE101" t="b">
            <v>0</v>
          </cell>
          <cell r="DF101" t="b">
            <v>0</v>
          </cell>
          <cell r="DG101" t="b">
            <v>0</v>
          </cell>
          <cell r="DH101" t="b">
            <v>1</v>
          </cell>
          <cell r="DI101" t="b">
            <v>0</v>
          </cell>
          <cell r="DJ101" t="b">
            <v>0</v>
          </cell>
          <cell r="DK101" t="b">
            <v>0</v>
          </cell>
          <cell r="DL101" t="b">
            <v>0</v>
          </cell>
          <cell r="DM101" t="b">
            <v>0</v>
          </cell>
          <cell r="DN101" t="b">
            <v>0</v>
          </cell>
          <cell r="DO101" t="b">
            <v>0</v>
          </cell>
          <cell r="DP101" t="b">
            <v>0</v>
          </cell>
          <cell r="DQ101" t="b">
            <v>0</v>
          </cell>
          <cell r="DR101" t="b">
            <v>0</v>
          </cell>
          <cell r="DS101" t="b">
            <v>0</v>
          </cell>
          <cell r="DT101" t="b">
            <v>0</v>
          </cell>
          <cell r="DU101" t="b">
            <v>0</v>
          </cell>
          <cell r="DV101" t="b">
            <v>0</v>
          </cell>
        </row>
      </sheetData>
      <sheetData sheetId="1">
        <row r="1">
          <cell r="B1" t="str">
            <v>EC</v>
          </cell>
        </row>
        <row r="2">
          <cell r="B2">
            <v>43326</v>
          </cell>
        </row>
        <row r="4">
          <cell r="B4" t="str">
            <v>Start innerhalb des Zeitraums</v>
          </cell>
        </row>
        <row r="5">
          <cell r="B5">
            <v>42005</v>
          </cell>
        </row>
        <row r="6">
          <cell r="B6">
            <v>43100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89"/>
  <sheetViews>
    <sheetView tabSelected="1" view="pageLayout" zoomScale="110" zoomScaleNormal="100" zoomScalePageLayoutView="110" workbookViewId="0">
      <selection activeCell="C6" sqref="C6"/>
    </sheetView>
  </sheetViews>
  <sheetFormatPr baseColWidth="10" defaultColWidth="11.42578125" defaultRowHeight="15" x14ac:dyDescent="0.25"/>
  <cols>
    <col min="1" max="1" width="65.42578125" customWidth="1"/>
    <col min="2" max="2" width="11" customWidth="1"/>
    <col min="3" max="3" width="10.5703125" customWidth="1"/>
  </cols>
  <sheetData>
    <row r="1" spans="1:3" ht="83.25" customHeight="1" x14ac:dyDescent="0.35">
      <c r="A1" s="50" t="s">
        <v>364</v>
      </c>
      <c r="B1" s="49"/>
      <c r="C1" s="18"/>
    </row>
    <row r="2" spans="1:3" ht="32.25" customHeight="1" x14ac:dyDescent="0.35">
      <c r="A2" s="57" t="s">
        <v>110</v>
      </c>
      <c r="B2" s="57"/>
      <c r="C2" s="57"/>
    </row>
    <row r="3" spans="1:3" ht="32.25" customHeight="1" x14ac:dyDescent="0.35">
      <c r="A3" s="57" t="s">
        <v>187</v>
      </c>
      <c r="B3" s="57"/>
      <c r="C3" s="57"/>
    </row>
    <row r="4" spans="1:3" x14ac:dyDescent="0.25">
      <c r="A4" s="1"/>
    </row>
    <row r="5" spans="1:3" x14ac:dyDescent="0.25">
      <c r="A5" s="1" t="s">
        <v>122</v>
      </c>
      <c r="C5" s="41" t="s">
        <v>382</v>
      </c>
    </row>
    <row r="6" spans="1:3" x14ac:dyDescent="0.25">
      <c r="A6" s="23" t="s">
        <v>137</v>
      </c>
      <c r="B6" t="str">
        <f>[1]Metadaten!$B$1</f>
        <v>EC</v>
      </c>
    </row>
    <row r="7" spans="1:3" x14ac:dyDescent="0.25">
      <c r="A7" t="str">
        <f>CONCATENATE("Filtertyp: ",[1]Metadaten!$B$4)</f>
        <v>Filtertyp: Start innerhalb des Zeitraums</v>
      </c>
    </row>
    <row r="8" spans="1:3" x14ac:dyDescent="0.25">
      <c r="A8" t="s">
        <v>109</v>
      </c>
      <c r="B8" s="33">
        <f>[1]Metadaten!$B$2</f>
        <v>43326</v>
      </c>
    </row>
    <row r="9" spans="1:3" x14ac:dyDescent="0.25">
      <c r="A9" t="s">
        <v>136</v>
      </c>
      <c r="B9" s="33">
        <f>[1]Metadaten!$B$5</f>
        <v>42005</v>
      </c>
    </row>
    <row r="10" spans="1:3" x14ac:dyDescent="0.25">
      <c r="A10" t="s">
        <v>112</v>
      </c>
      <c r="B10" s="33">
        <f>[1]Metadaten!$B$6</f>
        <v>43100</v>
      </c>
    </row>
    <row r="11" spans="1:3" x14ac:dyDescent="0.25">
      <c r="B11" s="17"/>
    </row>
    <row r="12" spans="1:3" x14ac:dyDescent="0.25">
      <c r="A12" s="1" t="s">
        <v>108</v>
      </c>
      <c r="B12">
        <f>COUNTA([1]Rohdaten!$A:$A)-1</f>
        <v>100</v>
      </c>
    </row>
    <row r="13" spans="1:3" x14ac:dyDescent="0.25">
      <c r="A13" s="1" t="s">
        <v>111</v>
      </c>
      <c r="B13">
        <f>COUNTA(INDEX([1]Rohdaten!$A2:$AA3500,,MATCH("end_date",[1]Rohdaten!$1:$1,0)))</f>
        <v>99</v>
      </c>
    </row>
    <row r="15" spans="1:3" ht="18.75" x14ac:dyDescent="0.3">
      <c r="A15" s="34" t="s">
        <v>142</v>
      </c>
      <c r="B15" s="22" t="str">
        <f>CONCATENATE("Eintritte: ",B12)</f>
        <v>Eintritte: 100</v>
      </c>
      <c r="C15" s="22"/>
    </row>
    <row r="16" spans="1:3" ht="18.75" x14ac:dyDescent="0.3">
      <c r="A16" s="36" t="s">
        <v>124</v>
      </c>
      <c r="B16" s="36"/>
      <c r="C16" s="36"/>
    </row>
    <row r="17" spans="1:3" x14ac:dyDescent="0.25">
      <c r="A17" s="1" t="s">
        <v>47</v>
      </c>
      <c r="B17" s="20" t="s">
        <v>113</v>
      </c>
      <c r="C17" s="20" t="s">
        <v>114</v>
      </c>
    </row>
    <row r="18" spans="1:3" x14ac:dyDescent="0.25">
      <c r="A18" t="str">
        <f>'ESF-Ausw'!D4</f>
        <v>weiblich</v>
      </c>
      <c r="B18">
        <f>'ESF-Ausw'!E4</f>
        <v>96</v>
      </c>
      <c r="C18" s="19">
        <f t="shared" ref="C18" si="0">B18/$B$12</f>
        <v>0.96</v>
      </c>
    </row>
    <row r="19" spans="1:3" x14ac:dyDescent="0.25">
      <c r="A19" t="str">
        <f>'ESF-Ausw'!D5</f>
        <v>männlich</v>
      </c>
      <c r="B19">
        <f>'ESF-Ausw'!E5</f>
        <v>4</v>
      </c>
      <c r="C19" s="19">
        <f>B19/$B$12</f>
        <v>0.04</v>
      </c>
    </row>
    <row r="20" spans="1:3" x14ac:dyDescent="0.25">
      <c r="C20" s="19"/>
    </row>
    <row r="21" spans="1:3" x14ac:dyDescent="0.25">
      <c r="A21" s="1" t="s">
        <v>107</v>
      </c>
      <c r="C21" s="19"/>
    </row>
    <row r="22" spans="1:3" x14ac:dyDescent="0.25">
      <c r="A22" t="str">
        <f>'ESF-Ausw'!D87</f>
        <v>unter 20</v>
      </c>
      <c r="B22">
        <f>'ESF-Ausw'!E87</f>
        <v>0</v>
      </c>
      <c r="C22" s="19">
        <f>B22/$B$12</f>
        <v>0</v>
      </c>
    </row>
    <row r="23" spans="1:3" x14ac:dyDescent="0.25">
      <c r="A23" t="str">
        <f>'ESF-Ausw'!D88</f>
        <v>20 bis 29</v>
      </c>
      <c r="B23">
        <f>'ESF-Ausw'!E88</f>
        <v>26</v>
      </c>
      <c r="C23" s="19">
        <f>B23/$B$12</f>
        <v>0.26</v>
      </c>
    </row>
    <row r="24" spans="1:3" x14ac:dyDescent="0.25">
      <c r="A24" t="str">
        <f>'ESF-Ausw'!D89</f>
        <v>30 bis 39</v>
      </c>
      <c r="B24">
        <f>'ESF-Ausw'!E89</f>
        <v>23</v>
      </c>
      <c r="C24" s="19">
        <f>B24/$B$12</f>
        <v>0.23</v>
      </c>
    </row>
    <row r="25" spans="1:3" x14ac:dyDescent="0.25">
      <c r="A25" t="str">
        <f>'ESF-Ausw'!D90</f>
        <v>ab 40</v>
      </c>
      <c r="B25">
        <f>'ESF-Ausw'!E90</f>
        <v>51</v>
      </c>
      <c r="C25" s="19">
        <f>B25/$B$12</f>
        <v>0.51</v>
      </c>
    </row>
    <row r="26" spans="1:3" x14ac:dyDescent="0.25">
      <c r="C26" s="19"/>
    </row>
    <row r="27" spans="1:3" x14ac:dyDescent="0.25">
      <c r="A27" s="1" t="str">
        <f>'ESF-Ausw'!A58</f>
        <v>Erwerbstätig</v>
      </c>
      <c r="C27" s="19"/>
    </row>
    <row r="28" spans="1:3" x14ac:dyDescent="0.25">
      <c r="A28" t="str">
        <f>'ESF-Ausw'!D59</f>
        <v>Nein</v>
      </c>
      <c r="B28" s="43">
        <f>'ESF-Ausw'!E59</f>
        <v>7</v>
      </c>
      <c r="C28" s="19">
        <f t="shared" ref="C28:C68" si="1">B28/$B$12</f>
        <v>7.0000000000000007E-2</v>
      </c>
    </row>
    <row r="29" spans="1:3" x14ac:dyDescent="0.25">
      <c r="A29" t="str">
        <f>'ESF-Ausw'!D60</f>
        <v>Vollzeit erwerbstätig</v>
      </c>
      <c r="B29">
        <f>'ESF-Ausw'!E60</f>
        <v>47</v>
      </c>
      <c r="C29" s="19">
        <f t="shared" si="1"/>
        <v>0.47</v>
      </c>
    </row>
    <row r="30" spans="1:3" x14ac:dyDescent="0.25">
      <c r="A30" t="str">
        <f>'ESF-Ausw'!D61</f>
        <v>Teilzeit erwerbstätig</v>
      </c>
      <c r="B30">
        <f>'ESF-Ausw'!E61</f>
        <v>46</v>
      </c>
      <c r="C30" s="19">
        <f t="shared" si="1"/>
        <v>0.46</v>
      </c>
    </row>
    <row r="31" spans="1:3" ht="17.25" customHeight="1" x14ac:dyDescent="0.25">
      <c r="C31" s="19"/>
    </row>
    <row r="32" spans="1:3" x14ac:dyDescent="0.25">
      <c r="A32" s="1" t="s">
        <v>125</v>
      </c>
      <c r="C32" s="19"/>
    </row>
    <row r="33" spans="1:3" x14ac:dyDescent="0.25">
      <c r="A33" s="23" t="str">
        <f>'ESF-Ausw'!A55</f>
        <v>Arbeitssuchend</v>
      </c>
      <c r="B33" s="43">
        <f>'ESF-Ausw'!E57</f>
        <v>1</v>
      </c>
      <c r="C33" s="19">
        <f t="shared" si="1"/>
        <v>0.01</v>
      </c>
    </row>
    <row r="34" spans="1:3" x14ac:dyDescent="0.25">
      <c r="A34" t="str">
        <f>'ESF-Ausw'!A62</f>
        <v>Geringfügig beschäftigt</v>
      </c>
      <c r="B34">
        <f>'ESF-Ausw'!E64</f>
        <v>5</v>
      </c>
      <c r="C34" s="19">
        <f t="shared" si="1"/>
        <v>0.05</v>
      </c>
    </row>
    <row r="35" spans="1:3" x14ac:dyDescent="0.25">
      <c r="A35" t="str">
        <f>'ESF-Ausw'!A65</f>
        <v>Selbständig</v>
      </c>
      <c r="B35">
        <f>'ESF-Ausw'!E67</f>
        <v>9</v>
      </c>
      <c r="C35" s="19">
        <f t="shared" si="1"/>
        <v>0.09</v>
      </c>
    </row>
    <row r="36" spans="1:3" x14ac:dyDescent="0.25">
      <c r="A36" t="str">
        <f>'ESF-Ausw'!A84</f>
        <v>In Elternzeit</v>
      </c>
      <c r="B36">
        <f>'ESF-Ausw'!E86</f>
        <v>1</v>
      </c>
      <c r="C36" s="19">
        <f t="shared" si="1"/>
        <v>0.01</v>
      </c>
    </row>
    <row r="37" spans="1:3" x14ac:dyDescent="0.25">
      <c r="C37" s="19"/>
    </row>
    <row r="38" spans="1:3" ht="270.75" customHeight="1" x14ac:dyDescent="0.25">
      <c r="C38" s="19"/>
    </row>
    <row r="39" spans="1:3" x14ac:dyDescent="0.25">
      <c r="C39" s="19"/>
    </row>
    <row r="40" spans="1:3" ht="18.75" x14ac:dyDescent="0.3">
      <c r="A40" s="21" t="s">
        <v>186</v>
      </c>
      <c r="C40" s="19"/>
    </row>
    <row r="41" spans="1:3" x14ac:dyDescent="0.25">
      <c r="A41" s="1" t="s">
        <v>105</v>
      </c>
      <c r="C41" s="19"/>
    </row>
    <row r="42" spans="1:3" x14ac:dyDescent="0.25">
      <c r="A42" t="str">
        <f>'ESF-Ausw'!D22</f>
        <v>(Noch) kein Schulabschluss und mindestens 4 Jahre eine Schule besucht</v>
      </c>
      <c r="B42">
        <f>'ESF-Ausw'!E22</f>
        <v>0</v>
      </c>
      <c r="C42" s="19">
        <f t="shared" si="1"/>
        <v>0</v>
      </c>
    </row>
    <row r="43" spans="1:3" x14ac:dyDescent="0.25">
      <c r="A43" t="str">
        <f>'ESF-Ausw'!D23</f>
        <v>(Noch) kein Schulabschluss und weniger als 4 Jahre eine Schule besucht</v>
      </c>
      <c r="B43">
        <f>'ESF-Ausw'!E23</f>
        <v>0</v>
      </c>
      <c r="C43" s="19">
        <f t="shared" si="1"/>
        <v>0</v>
      </c>
    </row>
    <row r="44" spans="1:3" x14ac:dyDescent="0.25">
      <c r="A44" t="str">
        <f>'ESF-Ausw'!D31</f>
        <v>(Noch) kein Schulabschluss, Dauer des Schulbesuchs unbek.</v>
      </c>
      <c r="B44">
        <f>'ESF-Ausw'!E31</f>
        <v>0</v>
      </c>
      <c r="C44" s="19">
        <f>B44/$B$12</f>
        <v>0</v>
      </c>
    </row>
    <row r="45" spans="1:3" x14ac:dyDescent="0.25">
      <c r="A45" t="str">
        <f>'ESF-Ausw'!D24</f>
        <v>Förderschulabschluss</v>
      </c>
      <c r="B45">
        <f>'ESF-Ausw'!E24</f>
        <v>1</v>
      </c>
      <c r="C45" s="19">
        <f t="shared" si="1"/>
        <v>0.01</v>
      </c>
    </row>
    <row r="46" spans="1:3" x14ac:dyDescent="0.25">
      <c r="A46" t="str">
        <f>'ESF-Ausw'!D25</f>
        <v>Hauptschulabschluss</v>
      </c>
      <c r="B46">
        <f>'ESF-Ausw'!E25</f>
        <v>0</v>
      </c>
      <c r="C46" s="19">
        <f t="shared" si="1"/>
        <v>0</v>
      </c>
    </row>
    <row r="47" spans="1:3" x14ac:dyDescent="0.25">
      <c r="A47" t="str">
        <f>'ESF-Ausw'!D26</f>
        <v>Mittlerer Schulabschluss (Realschulabschluss, Fachoberschulreife)</v>
      </c>
      <c r="B47">
        <f>'ESF-Ausw'!E26</f>
        <v>47</v>
      </c>
      <c r="C47" s="19">
        <f t="shared" si="1"/>
        <v>0.47</v>
      </c>
    </row>
    <row r="48" spans="1:3" x14ac:dyDescent="0.25">
      <c r="A48" t="str">
        <f>'ESF-Ausw'!D27</f>
        <v xml:space="preserve">BVJ/Berufsorientierungsjahr/Ausbildungsvorbereitungsjahr </v>
      </c>
      <c r="B48">
        <f>'ESF-Ausw'!E27</f>
        <v>0</v>
      </c>
      <c r="C48" s="19">
        <f t="shared" si="1"/>
        <v>0</v>
      </c>
    </row>
    <row r="49" spans="1:3" x14ac:dyDescent="0.25">
      <c r="A49" t="str">
        <f>'ESF-Ausw'!D28</f>
        <v>Berufsgrundbildungsjahr (Anerkennung als 1. Ausbildungsjahr möglich)</v>
      </c>
      <c r="B49">
        <f>'ESF-Ausw'!E28</f>
        <v>0</v>
      </c>
      <c r="C49" s="19">
        <f t="shared" si="1"/>
        <v>0</v>
      </c>
    </row>
    <row r="50" spans="1:3" x14ac:dyDescent="0.25">
      <c r="A50" t="str">
        <f>'ESF-Ausw'!D29</f>
        <v xml:space="preserve">Abitur/Fachhochschulreife erworben auf dem 1. Bildungsweg </v>
      </c>
      <c r="B50">
        <f>'ESF-Ausw'!E29</f>
        <v>39</v>
      </c>
      <c r="C50" s="19">
        <f t="shared" si="1"/>
        <v>0.39</v>
      </c>
    </row>
    <row r="51" spans="1:3" x14ac:dyDescent="0.25">
      <c r="A51" t="str">
        <f>'ESF-Ausw'!D30</f>
        <v xml:space="preserve">Abitur/Fachhochschulreife erworben auf dem 2. Bildungsweg </v>
      </c>
      <c r="B51">
        <f>'ESF-Ausw'!E30</f>
        <v>13</v>
      </c>
      <c r="C51" s="19">
        <f t="shared" si="1"/>
        <v>0.13</v>
      </c>
    </row>
    <row r="52" spans="1:3" x14ac:dyDescent="0.25">
      <c r="C52" s="19"/>
    </row>
    <row r="53" spans="1:3" x14ac:dyDescent="0.25">
      <c r="A53" s="1" t="str">
        <f>'ESF-Ausw'!A32</f>
        <v>Höchster Berufsabschluss</v>
      </c>
      <c r="C53" s="19"/>
    </row>
    <row r="54" spans="1:3" x14ac:dyDescent="0.25">
      <c r="A54" t="str">
        <f>'ESF-Ausw'!D33</f>
        <v>(Noch) keine abgeschlossene Berufsausbildung</v>
      </c>
      <c r="B54">
        <f>'ESF-Ausw'!E33</f>
        <v>2</v>
      </c>
      <c r="C54" s="19">
        <f t="shared" si="1"/>
        <v>0.02</v>
      </c>
    </row>
    <row r="55" spans="1:3" x14ac:dyDescent="0.25">
      <c r="A55" t="str">
        <f>'ESF-Ausw'!D34</f>
        <v>(Außer-)betriebliche Lehre/Ausbildung, Berufsfachschule, sonst. schulische BA</v>
      </c>
      <c r="B55">
        <f>'ESF-Ausw'!E34</f>
        <v>64</v>
      </c>
      <c r="C55" s="19">
        <f t="shared" si="1"/>
        <v>0.64</v>
      </c>
    </row>
    <row r="56" spans="1:3" x14ac:dyDescent="0.25">
      <c r="A56" t="str">
        <f>'ESF-Ausw'!D35</f>
        <v>Fachhochschulabschluss Bachelor/Diplom, Meisterbrief oder  gleichwertiges Zertifikat</v>
      </c>
      <c r="B56">
        <f>'ESF-Ausw'!E35</f>
        <v>26</v>
      </c>
      <c r="C56" s="19">
        <f t="shared" si="1"/>
        <v>0.26</v>
      </c>
    </row>
    <row r="57" spans="1:3" x14ac:dyDescent="0.25">
      <c r="A57" t="str">
        <f>'ESF-Ausw'!D36</f>
        <v>(Fach-)Hochschulabschluss Master, Diplom-Universitätsstudiengang</v>
      </c>
      <c r="B57">
        <f>'ESF-Ausw'!E36</f>
        <v>8</v>
      </c>
      <c r="C57" s="19">
        <f t="shared" si="1"/>
        <v>0.08</v>
      </c>
    </row>
    <row r="58" spans="1:3" x14ac:dyDescent="0.25">
      <c r="A58" t="str">
        <f>'ESF-Ausw'!D37</f>
        <v>Promotion</v>
      </c>
      <c r="B58">
        <f>'ESF-Ausw'!E37</f>
        <v>0</v>
      </c>
      <c r="C58" s="19">
        <f t="shared" si="1"/>
        <v>0</v>
      </c>
    </row>
    <row r="59" spans="1:3" x14ac:dyDescent="0.25">
      <c r="C59" s="19"/>
    </row>
    <row r="60" spans="1:3" x14ac:dyDescent="0.25">
      <c r="A60" s="1" t="s">
        <v>119</v>
      </c>
      <c r="C60" s="19"/>
    </row>
    <row r="61" spans="1:3" x14ac:dyDescent="0.25">
      <c r="A61" t="str">
        <f>'ESF-Ausw'!A38</f>
        <v>Unterhaltsberechtigte Kinder</v>
      </c>
      <c r="B61">
        <f>'ESF-Ausw'!E40</f>
        <v>52</v>
      </c>
      <c r="C61" s="19">
        <f t="shared" si="1"/>
        <v>0.52</v>
      </c>
    </row>
    <row r="62" spans="1:3" x14ac:dyDescent="0.25">
      <c r="A62" t="str">
        <f>'ESF-Ausw'!A44</f>
        <v>Alleinerziehend</v>
      </c>
      <c r="B62">
        <f>'ESF-Ausw'!E46</f>
        <v>6</v>
      </c>
      <c r="C62" s="19">
        <f t="shared" si="1"/>
        <v>0.06</v>
      </c>
    </row>
    <row r="63" spans="1:3" x14ac:dyDescent="0.25">
      <c r="A63" t="str">
        <f>'ESF-Ausw'!A41</f>
        <v>Weitere Erwerbspersonen im HH</v>
      </c>
      <c r="B63">
        <f>'ESF-Ausw'!E43</f>
        <v>73</v>
      </c>
      <c r="C63" s="19">
        <f t="shared" si="1"/>
        <v>0.73</v>
      </c>
    </row>
    <row r="64" spans="1:3" x14ac:dyDescent="0.25">
      <c r="C64" s="19"/>
    </row>
    <row r="65" spans="1:3" x14ac:dyDescent="0.25">
      <c r="A65" s="1" t="s">
        <v>120</v>
      </c>
      <c r="C65" s="19"/>
    </row>
    <row r="66" spans="1:3" x14ac:dyDescent="0.25">
      <c r="A66" t="str">
        <f>'ESF-Ausw'!D6</f>
        <v>keine Angabe</v>
      </c>
      <c r="B66">
        <f>'ESF-Ausw'!E6</f>
        <v>0</v>
      </c>
      <c r="C66" s="19">
        <f t="shared" si="1"/>
        <v>0</v>
      </c>
    </row>
    <row r="67" spans="1:3" x14ac:dyDescent="0.25">
      <c r="A67" t="str">
        <f>'ESF-Ausw'!D7</f>
        <v>Nein</v>
      </c>
      <c r="B67">
        <f>'ESF-Ausw'!E7</f>
        <v>95</v>
      </c>
      <c r="C67" s="19">
        <f t="shared" si="1"/>
        <v>0.95</v>
      </c>
    </row>
    <row r="68" spans="1:3" x14ac:dyDescent="0.25">
      <c r="A68" t="str">
        <f>'ESF-Ausw'!D8</f>
        <v>Ja</v>
      </c>
      <c r="B68">
        <f>'ESF-Ausw'!E8</f>
        <v>5</v>
      </c>
      <c r="C68" s="19">
        <f t="shared" si="1"/>
        <v>0.05</v>
      </c>
    </row>
    <row r="69" spans="1:3" ht="21" customHeight="1" x14ac:dyDescent="0.25">
      <c r="C69" s="19"/>
    </row>
    <row r="70" spans="1:3" x14ac:dyDescent="0.25">
      <c r="A70" s="1" t="str">
        <f>'ESF-Ausw'!A9</f>
        <v>Eltern(teil) nicht Deutschland geboren</v>
      </c>
      <c r="C70" s="19"/>
    </row>
    <row r="71" spans="1:3" x14ac:dyDescent="0.25">
      <c r="A71" t="str">
        <f>'ESF-Ausw'!D9</f>
        <v>keine Angabe</v>
      </c>
      <c r="B71">
        <f>'ESF-Ausw'!E9</f>
        <v>0</v>
      </c>
      <c r="C71" s="19">
        <f t="shared" ref="C71:C83" si="2">B71/$B$12</f>
        <v>0</v>
      </c>
    </row>
    <row r="72" spans="1:3" x14ac:dyDescent="0.25">
      <c r="A72" t="str">
        <f>'ESF-Ausw'!D10</f>
        <v>Nein</v>
      </c>
      <c r="B72">
        <f>'ESF-Ausw'!E10</f>
        <v>89</v>
      </c>
      <c r="C72" s="19">
        <f t="shared" si="2"/>
        <v>0.89</v>
      </c>
    </row>
    <row r="73" spans="1:3" x14ac:dyDescent="0.25">
      <c r="A73" t="str">
        <f>'ESF-Ausw'!D11</f>
        <v>Ja</v>
      </c>
      <c r="B73">
        <f>'ESF-Ausw'!E11</f>
        <v>11</v>
      </c>
      <c r="C73" s="19">
        <f t="shared" si="2"/>
        <v>0.11</v>
      </c>
    </row>
    <row r="74" spans="1:3" x14ac:dyDescent="0.25">
      <c r="C74" s="19"/>
    </row>
    <row r="75" spans="1:3" x14ac:dyDescent="0.25">
      <c r="A75" s="1" t="str">
        <f>'ESF-Ausw'!A12</f>
        <v>anerkannte Minderheit</v>
      </c>
      <c r="C75" s="19"/>
    </row>
    <row r="76" spans="1:3" x14ac:dyDescent="0.25">
      <c r="A76" t="str">
        <f>'ESF-Ausw'!D12</f>
        <v>keine Angabe</v>
      </c>
      <c r="B76">
        <f>'ESF-Ausw'!E12</f>
        <v>0</v>
      </c>
      <c r="C76" s="19">
        <f t="shared" si="2"/>
        <v>0</v>
      </c>
    </row>
    <row r="77" spans="1:3" x14ac:dyDescent="0.25">
      <c r="A77" t="str">
        <f>'ESF-Ausw'!D13</f>
        <v>Nein</v>
      </c>
      <c r="B77">
        <f>'ESF-Ausw'!E13</f>
        <v>98</v>
      </c>
      <c r="C77" s="19">
        <f t="shared" si="2"/>
        <v>0.98</v>
      </c>
    </row>
    <row r="78" spans="1:3" x14ac:dyDescent="0.25">
      <c r="A78" t="str">
        <f>'ESF-Ausw'!D14</f>
        <v>Ja</v>
      </c>
      <c r="B78">
        <f>'ESF-Ausw'!E14</f>
        <v>2</v>
      </c>
      <c r="C78" s="19">
        <f t="shared" si="2"/>
        <v>0.02</v>
      </c>
    </row>
    <row r="79" spans="1:3" x14ac:dyDescent="0.25">
      <c r="C79" s="19"/>
    </row>
    <row r="80" spans="1:3" x14ac:dyDescent="0.25">
      <c r="A80" s="1" t="str">
        <f>'ESF-Ausw'!A15</f>
        <v>Sonstige Benachteiligungen</v>
      </c>
      <c r="C80" s="19"/>
    </row>
    <row r="81" spans="1:3" x14ac:dyDescent="0.25">
      <c r="A81" t="str">
        <f>'ESF-Ausw'!D15</f>
        <v>keine Angabe</v>
      </c>
      <c r="B81">
        <f>'ESF-Ausw'!E15</f>
        <v>0</v>
      </c>
      <c r="C81" s="19">
        <f t="shared" si="2"/>
        <v>0</v>
      </c>
    </row>
    <row r="82" spans="1:3" x14ac:dyDescent="0.25">
      <c r="A82" t="str">
        <f>'ESF-Ausw'!D16</f>
        <v>Nein</v>
      </c>
      <c r="B82">
        <f>'ESF-Ausw'!E16</f>
        <v>99</v>
      </c>
      <c r="C82" s="19">
        <f t="shared" si="2"/>
        <v>0.99</v>
      </c>
    </row>
    <row r="83" spans="1:3" x14ac:dyDescent="0.25">
      <c r="A83" t="str">
        <f>'ESF-Ausw'!D17</f>
        <v>Ja</v>
      </c>
      <c r="B83">
        <f>'ESF-Ausw'!E17</f>
        <v>1</v>
      </c>
      <c r="C83" s="19">
        <f t="shared" si="2"/>
        <v>0.01</v>
      </c>
    </row>
    <row r="84" spans="1:3" x14ac:dyDescent="0.25">
      <c r="C84" s="19"/>
    </row>
    <row r="85" spans="1:3" ht="18.75" x14ac:dyDescent="0.3">
      <c r="A85" s="36" t="s">
        <v>368</v>
      </c>
      <c r="B85" s="36"/>
      <c r="C85" s="36"/>
    </row>
    <row r="86" spans="1:3" x14ac:dyDescent="0.25">
      <c r="A86" s="1" t="str">
        <f>'EC-Ausw'!B3</f>
        <v>Bundesland (Person)</v>
      </c>
      <c r="C86" s="19"/>
    </row>
    <row r="87" spans="1:3" x14ac:dyDescent="0.25">
      <c r="A87" t="str">
        <f>'EC-Ausw'!E3</f>
        <v>keine Angabe</v>
      </c>
      <c r="B87">
        <f>'EC-Ausw'!F3</f>
        <v>6</v>
      </c>
      <c r="C87" s="19">
        <f t="shared" ref="C87:C139" si="3">B87/$B$12</f>
        <v>0.06</v>
      </c>
    </row>
    <row r="88" spans="1:3" x14ac:dyDescent="0.25">
      <c r="A88" t="str">
        <f>'EC-Ausw'!E4</f>
        <v>Baden-Württemberg</v>
      </c>
      <c r="B88">
        <f>'EC-Ausw'!F4</f>
        <v>11</v>
      </c>
      <c r="C88" s="19">
        <f t="shared" si="3"/>
        <v>0.11</v>
      </c>
    </row>
    <row r="89" spans="1:3" x14ac:dyDescent="0.25">
      <c r="A89" t="str">
        <f>'EC-Ausw'!E5</f>
        <v>Nordrhein-Westfalen</v>
      </c>
      <c r="B89">
        <f>'EC-Ausw'!F5</f>
        <v>17</v>
      </c>
      <c r="C89" s="19">
        <f t="shared" si="3"/>
        <v>0.17</v>
      </c>
    </row>
    <row r="90" spans="1:3" x14ac:dyDescent="0.25">
      <c r="A90" t="str">
        <f>'EC-Ausw'!E6</f>
        <v>Rheinland-Pfalz</v>
      </c>
      <c r="B90">
        <f>'EC-Ausw'!F6</f>
        <v>2</v>
      </c>
      <c r="C90" s="19">
        <f t="shared" si="3"/>
        <v>0.02</v>
      </c>
    </row>
    <row r="91" spans="1:3" x14ac:dyDescent="0.25">
      <c r="A91" t="str">
        <f>'EC-Ausw'!E7</f>
        <v>Saarland</v>
      </c>
      <c r="B91">
        <f>'EC-Ausw'!F7</f>
        <v>1</v>
      </c>
      <c r="C91" s="19">
        <f t="shared" si="3"/>
        <v>0.01</v>
      </c>
    </row>
    <row r="92" spans="1:3" x14ac:dyDescent="0.25">
      <c r="A92" t="str">
        <f>'EC-Ausw'!E8</f>
        <v>Sachsen</v>
      </c>
      <c r="B92">
        <f>'EC-Ausw'!F8</f>
        <v>8</v>
      </c>
      <c r="C92" s="19">
        <f t="shared" si="3"/>
        <v>0.08</v>
      </c>
    </row>
    <row r="93" spans="1:3" x14ac:dyDescent="0.25">
      <c r="A93" t="str">
        <f>'EC-Ausw'!E9</f>
        <v>Sachsen-Anhalt</v>
      </c>
      <c r="B93">
        <f>'EC-Ausw'!F9</f>
        <v>7</v>
      </c>
      <c r="C93" s="19">
        <f t="shared" si="3"/>
        <v>7.0000000000000007E-2</v>
      </c>
    </row>
    <row r="94" spans="1:3" x14ac:dyDescent="0.25">
      <c r="A94" t="str">
        <f>'EC-Ausw'!E10</f>
        <v>Schleswig-Holstein</v>
      </c>
      <c r="B94">
        <f>'EC-Ausw'!F10</f>
        <v>4</v>
      </c>
      <c r="C94" s="19">
        <f t="shared" si="3"/>
        <v>0.04</v>
      </c>
    </row>
    <row r="95" spans="1:3" x14ac:dyDescent="0.25">
      <c r="A95" t="str">
        <f>'EC-Ausw'!E11</f>
        <v>Thüringen</v>
      </c>
      <c r="B95">
        <f>'EC-Ausw'!F11</f>
        <v>8</v>
      </c>
      <c r="C95" s="19">
        <f t="shared" si="3"/>
        <v>0.08</v>
      </c>
    </row>
    <row r="96" spans="1:3" x14ac:dyDescent="0.25">
      <c r="A96" t="str">
        <f>'EC-Ausw'!E12</f>
        <v>Bayern</v>
      </c>
      <c r="B96">
        <f>'EC-Ausw'!F12</f>
        <v>12</v>
      </c>
      <c r="C96" s="19">
        <f t="shared" si="3"/>
        <v>0.12</v>
      </c>
    </row>
    <row r="97" spans="1:3" x14ac:dyDescent="0.25">
      <c r="A97" t="str">
        <f>'EC-Ausw'!E13</f>
        <v>Berlin</v>
      </c>
      <c r="B97">
        <f>'EC-Ausw'!F13</f>
        <v>5</v>
      </c>
      <c r="C97" s="19">
        <f t="shared" si="3"/>
        <v>0.05</v>
      </c>
    </row>
    <row r="98" spans="1:3" x14ac:dyDescent="0.25">
      <c r="A98" t="str">
        <f>'EC-Ausw'!E14</f>
        <v>Brandenburg</v>
      </c>
      <c r="B98">
        <f>'EC-Ausw'!F14</f>
        <v>0</v>
      </c>
      <c r="C98" s="19">
        <f t="shared" si="3"/>
        <v>0</v>
      </c>
    </row>
    <row r="99" spans="1:3" x14ac:dyDescent="0.25">
      <c r="A99" t="str">
        <f>'EC-Ausw'!E15</f>
        <v>Bremen</v>
      </c>
      <c r="B99">
        <f>'EC-Ausw'!F15</f>
        <v>0</v>
      </c>
      <c r="C99" s="19">
        <f t="shared" si="3"/>
        <v>0</v>
      </c>
    </row>
    <row r="100" spans="1:3" x14ac:dyDescent="0.25">
      <c r="A100" t="str">
        <f>'EC-Ausw'!E16</f>
        <v>Hamburg</v>
      </c>
      <c r="B100">
        <f>'EC-Ausw'!F16</f>
        <v>0</v>
      </c>
      <c r="C100" s="19">
        <f t="shared" si="3"/>
        <v>0</v>
      </c>
    </row>
    <row r="101" spans="1:3" x14ac:dyDescent="0.25">
      <c r="A101" t="str">
        <f>'EC-Ausw'!E17</f>
        <v>Hessen</v>
      </c>
      <c r="B101">
        <f>'EC-Ausw'!F17</f>
        <v>4</v>
      </c>
      <c r="C101" s="19">
        <f t="shared" si="3"/>
        <v>0.04</v>
      </c>
    </row>
    <row r="102" spans="1:3" x14ac:dyDescent="0.25">
      <c r="A102" t="str">
        <f>'EC-Ausw'!E18</f>
        <v>Mecklenburg-Vorpommern</v>
      </c>
      <c r="B102">
        <f>'EC-Ausw'!F18</f>
        <v>5</v>
      </c>
      <c r="C102" s="19">
        <f t="shared" si="3"/>
        <v>0.05</v>
      </c>
    </row>
    <row r="103" spans="1:3" x14ac:dyDescent="0.25">
      <c r="A103" t="str">
        <f>'EC-Ausw'!E19</f>
        <v>Niedersachsen</v>
      </c>
      <c r="B103">
        <f>'EC-Ausw'!F19</f>
        <v>10</v>
      </c>
      <c r="C103" s="19">
        <f t="shared" si="3"/>
        <v>0.1</v>
      </c>
    </row>
    <row r="104" spans="1:3" x14ac:dyDescent="0.25">
      <c r="C104" s="19">
        <f t="shared" si="3"/>
        <v>0</v>
      </c>
    </row>
    <row r="105" spans="1:3" x14ac:dyDescent="0.25">
      <c r="A105" s="1" t="str">
        <f>'EC-Ausw'!B20</f>
        <v>Angebote bzw. Zusammenarbeit mit/in (Mehrfachn. möglich)</v>
      </c>
      <c r="C105" s="19">
        <f t="shared" si="3"/>
        <v>0</v>
      </c>
    </row>
    <row r="106" spans="1:3" x14ac:dyDescent="0.25">
      <c r="A106" t="str">
        <f>'EC-Ausw'!E20</f>
        <v>keine Angabe</v>
      </c>
      <c r="B106">
        <f>'EC-Ausw'!F20</f>
        <v>0</v>
      </c>
      <c r="C106" s="19">
        <f t="shared" si="3"/>
        <v>0</v>
      </c>
    </row>
    <row r="107" spans="1:3" x14ac:dyDescent="0.25">
      <c r="A107" t="str">
        <f>'EC-Ausw'!E21</f>
        <v>Kita</v>
      </c>
      <c r="B107">
        <f>'EC-Ausw'!F21</f>
        <v>66</v>
      </c>
      <c r="C107" s="19">
        <f t="shared" si="3"/>
        <v>0.66</v>
      </c>
    </row>
    <row r="108" spans="1:3" x14ac:dyDescent="0.25">
      <c r="A108" t="str">
        <f>'EC-Ausw'!E22</f>
        <v>Kita mit Familienzentrum</v>
      </c>
      <c r="B108">
        <f>'EC-Ausw'!F22</f>
        <v>18</v>
      </c>
      <c r="C108" s="19">
        <f t="shared" si="3"/>
        <v>0.18</v>
      </c>
    </row>
    <row r="109" spans="1:3" x14ac:dyDescent="0.25">
      <c r="A109" t="str">
        <f>'EC-Ausw'!E23</f>
        <v>Familienzentrum ohne Kita</v>
      </c>
      <c r="B109">
        <f>'EC-Ausw'!F23</f>
        <v>4</v>
      </c>
      <c r="C109" s="19">
        <f t="shared" si="3"/>
        <v>0.04</v>
      </c>
    </row>
    <row r="110" spans="1:3" x14ac:dyDescent="0.25">
      <c r="A110" t="str">
        <f>'EC-Ausw'!E24</f>
        <v>Familienbildungsstätte</v>
      </c>
      <c r="B110">
        <f>'EC-Ausw'!F24</f>
        <v>1</v>
      </c>
      <c r="C110" s="19">
        <f t="shared" si="3"/>
        <v>0.01</v>
      </c>
    </row>
    <row r="111" spans="1:3" x14ac:dyDescent="0.25">
      <c r="A111" t="str">
        <f>'EC-Ausw'!E25</f>
        <v>Mehrgenerationenhaus</v>
      </c>
      <c r="B111">
        <f>'EC-Ausw'!F25</f>
        <v>4</v>
      </c>
      <c r="C111" s="19">
        <f t="shared" si="3"/>
        <v>0.04</v>
      </c>
    </row>
    <row r="112" spans="1:3" x14ac:dyDescent="0.25">
      <c r="A112" t="str">
        <f>'EC-Ausw'!E26</f>
        <v>Grundschule</v>
      </c>
      <c r="B112">
        <f>'EC-Ausw'!F26</f>
        <v>4</v>
      </c>
      <c r="C112" s="19">
        <f t="shared" si="3"/>
        <v>0.04</v>
      </c>
    </row>
    <row r="113" spans="1:3" x14ac:dyDescent="0.25">
      <c r="A113" t="str">
        <f>'EC-Ausw'!E27</f>
        <v>Beratungsstelle</v>
      </c>
      <c r="B113">
        <f>'EC-Ausw'!F27</f>
        <v>8</v>
      </c>
      <c r="C113" s="19">
        <f t="shared" si="3"/>
        <v>0.08</v>
      </c>
    </row>
    <row r="114" spans="1:3" x14ac:dyDescent="0.25">
      <c r="A114" t="str">
        <f>'EC-Ausw'!E28</f>
        <v>Jugendamt</v>
      </c>
      <c r="B114">
        <f>'EC-Ausw'!F28</f>
        <v>7</v>
      </c>
      <c r="C114" s="19">
        <f t="shared" si="3"/>
        <v>7.0000000000000007E-2</v>
      </c>
    </row>
    <row r="115" spans="1:3" x14ac:dyDescent="0.25">
      <c r="A115" t="str">
        <f>'EC-Ausw'!E29</f>
        <v>Jugendhilfe / Hilfen zur Erziehung</v>
      </c>
      <c r="B115">
        <f>'EC-Ausw'!F29</f>
        <v>8</v>
      </c>
      <c r="C115" s="19">
        <f t="shared" si="3"/>
        <v>0.08</v>
      </c>
    </row>
    <row r="116" spans="1:3" x14ac:dyDescent="0.25">
      <c r="A116" t="str">
        <f>'EC-Ausw'!E30</f>
        <v>Sonstiges</v>
      </c>
      <c r="B116">
        <f>'EC-Ausw'!F30</f>
        <v>18</v>
      </c>
      <c r="C116" s="19">
        <f t="shared" si="3"/>
        <v>0.18</v>
      </c>
    </row>
    <row r="117" spans="1:3" ht="36.75" customHeight="1" x14ac:dyDescent="0.25">
      <c r="C117" s="19"/>
    </row>
    <row r="118" spans="1:3" x14ac:dyDescent="0.25">
      <c r="A118" s="1" t="str">
        <f>'EC-Ausw'!B31</f>
        <v>Funktion</v>
      </c>
      <c r="C118" s="19"/>
    </row>
    <row r="119" spans="1:3" x14ac:dyDescent="0.25">
      <c r="A119" t="str">
        <f>'EC-Ausw'!E31</f>
        <v>keine Angabe</v>
      </c>
      <c r="B119">
        <f>'EC-Ausw'!F31</f>
        <v>0</v>
      </c>
      <c r="C119" s="19">
        <f t="shared" si="3"/>
        <v>0</v>
      </c>
    </row>
    <row r="120" spans="1:3" x14ac:dyDescent="0.25">
      <c r="A120" t="str">
        <f>'EC-Ausw'!E32</f>
        <v>unbekannt</v>
      </c>
      <c r="B120">
        <f>'EC-Ausw'!F32</f>
        <v>0</v>
      </c>
      <c r="C120" s="19">
        <f t="shared" si="3"/>
        <v>0</v>
      </c>
    </row>
    <row r="121" spans="1:3" x14ac:dyDescent="0.25">
      <c r="A121" t="str">
        <f>'EC-Ausw'!E33</f>
        <v>Fachkraft</v>
      </c>
      <c r="B121">
        <f>'EC-Ausw'!F33</f>
        <v>71</v>
      </c>
      <c r="C121" s="19">
        <f t="shared" si="3"/>
        <v>0.71</v>
      </c>
    </row>
    <row r="122" spans="1:3" x14ac:dyDescent="0.25">
      <c r="A122" t="str">
        <f>'EC-Ausw'!E34</f>
        <v>Leiterin</v>
      </c>
      <c r="B122">
        <f>'EC-Ausw'!F34</f>
        <v>13</v>
      </c>
      <c r="C122" s="19">
        <f t="shared" si="3"/>
        <v>0.13</v>
      </c>
    </row>
    <row r="123" spans="1:3" x14ac:dyDescent="0.25">
      <c r="A123" t="str">
        <f>'EC-Ausw'!E35</f>
        <v>Fachberatung (z.B. Kita)</v>
      </c>
      <c r="B123">
        <f>'EC-Ausw'!F35</f>
        <v>1</v>
      </c>
      <c r="C123" s="19">
        <f t="shared" si="3"/>
        <v>0.01</v>
      </c>
    </row>
    <row r="124" spans="1:3" x14ac:dyDescent="0.25">
      <c r="A124" t="str">
        <f>'EC-Ausw'!E36</f>
        <v>Sonstiges</v>
      </c>
      <c r="B124">
        <f>'EC-Ausw'!F36</f>
        <v>15</v>
      </c>
      <c r="C124" s="19">
        <f t="shared" si="3"/>
        <v>0.15</v>
      </c>
    </row>
    <row r="125" spans="1:3" x14ac:dyDescent="0.25">
      <c r="C125" s="19"/>
    </row>
    <row r="126" spans="1:3" x14ac:dyDescent="0.25">
      <c r="A126" s="1" t="str">
        <f>'EC-Ausw'!B37</f>
        <v>Wochenumfang</v>
      </c>
      <c r="C126" s="19"/>
    </row>
    <row r="127" spans="1:3" x14ac:dyDescent="0.25">
      <c r="A127" t="str">
        <f>'EC-Ausw'!E37</f>
        <v>keine Angabe</v>
      </c>
      <c r="B127">
        <f>'EC-Ausw'!F37</f>
        <v>1</v>
      </c>
      <c r="C127" s="19">
        <f t="shared" si="3"/>
        <v>0.01</v>
      </c>
    </row>
    <row r="128" spans="1:3" x14ac:dyDescent="0.25">
      <c r="A128" t="str">
        <f>'EC-Ausw'!E38</f>
        <v>bis zu 10 Stunden</v>
      </c>
      <c r="B128">
        <f>'EC-Ausw'!F38</f>
        <v>41</v>
      </c>
      <c r="C128" s="19">
        <f t="shared" si="3"/>
        <v>0.41</v>
      </c>
    </row>
    <row r="129" spans="1:3" x14ac:dyDescent="0.25">
      <c r="A129" t="str">
        <f>'EC-Ausw'!E39</f>
        <v>über 10 bis zu 20 Stunden</v>
      </c>
      <c r="B129">
        <f>'EC-Ausw'!F39</f>
        <v>18</v>
      </c>
      <c r="C129" s="19">
        <f t="shared" si="3"/>
        <v>0.18</v>
      </c>
    </row>
    <row r="130" spans="1:3" x14ac:dyDescent="0.25">
      <c r="A130" t="str">
        <f>'EC-Ausw'!E40</f>
        <v>über 20 bis zu 30 Stunden</v>
      </c>
      <c r="B130">
        <f>'EC-Ausw'!F40</f>
        <v>20</v>
      </c>
      <c r="C130" s="19">
        <f t="shared" si="3"/>
        <v>0.2</v>
      </c>
    </row>
    <row r="131" spans="1:3" x14ac:dyDescent="0.25">
      <c r="A131" t="str">
        <f>'EC-Ausw'!E41</f>
        <v>mehr als 30 Stunden</v>
      </c>
      <c r="B131">
        <f>'EC-Ausw'!F41</f>
        <v>20</v>
      </c>
      <c r="C131" s="19">
        <f t="shared" si="3"/>
        <v>0.2</v>
      </c>
    </row>
    <row r="132" spans="1:3" x14ac:dyDescent="0.25">
      <c r="C132" s="19"/>
    </row>
    <row r="133" spans="1:3" x14ac:dyDescent="0.25">
      <c r="A133" s="1" t="str">
        <f>'EC-Ausw'!B42</f>
        <v>Tätigkeit seit</v>
      </c>
      <c r="C133" s="19"/>
    </row>
    <row r="134" spans="1:3" x14ac:dyDescent="0.25">
      <c r="A134" t="str">
        <f>'EC-Ausw'!E42</f>
        <v>keine Angabe</v>
      </c>
      <c r="B134">
        <f>'EC-Ausw'!F42</f>
        <v>3</v>
      </c>
      <c r="C134" s="19">
        <f t="shared" si="3"/>
        <v>0.03</v>
      </c>
    </row>
    <row r="135" spans="1:3" x14ac:dyDescent="0.25">
      <c r="A135" t="str">
        <f>'EC-Ausw'!E43</f>
        <v>bis zu 3 Jahren</v>
      </c>
      <c r="B135">
        <f>'EC-Ausw'!F43</f>
        <v>23</v>
      </c>
      <c r="C135" s="19">
        <f t="shared" si="3"/>
        <v>0.23</v>
      </c>
    </row>
    <row r="136" spans="1:3" x14ac:dyDescent="0.25">
      <c r="A136" t="str">
        <f>'EC-Ausw'!E44</f>
        <v>3 bis zu 6 Jahren</v>
      </c>
      <c r="B136">
        <f>'EC-Ausw'!F44</f>
        <v>26</v>
      </c>
      <c r="C136" s="19">
        <f t="shared" si="3"/>
        <v>0.26</v>
      </c>
    </row>
    <row r="137" spans="1:3" x14ac:dyDescent="0.25">
      <c r="A137" t="str">
        <f>'EC-Ausw'!E45</f>
        <v>6 bis zu 10 Jahren</v>
      </c>
      <c r="B137">
        <f>'EC-Ausw'!F45</f>
        <v>11</v>
      </c>
      <c r="C137" s="19">
        <f t="shared" si="3"/>
        <v>0.11</v>
      </c>
    </row>
    <row r="138" spans="1:3" x14ac:dyDescent="0.25">
      <c r="A138" t="str">
        <f>'EC-Ausw'!E46</f>
        <v>10 bis zu 15 Jahren</v>
      </c>
      <c r="B138">
        <f>'EC-Ausw'!F46</f>
        <v>9</v>
      </c>
      <c r="C138" s="19">
        <f t="shared" si="3"/>
        <v>0.09</v>
      </c>
    </row>
    <row r="139" spans="1:3" x14ac:dyDescent="0.25">
      <c r="A139" t="str">
        <f>'EC-Ausw'!E47</f>
        <v>mehr als 15 Jahren</v>
      </c>
      <c r="B139">
        <f>'EC-Ausw'!F47</f>
        <v>28</v>
      </c>
      <c r="C139" s="19">
        <f t="shared" si="3"/>
        <v>0.28000000000000003</v>
      </c>
    </row>
    <row r="140" spans="1:3" x14ac:dyDescent="0.25">
      <c r="C140" s="19"/>
    </row>
    <row r="141" spans="1:3" x14ac:dyDescent="0.25">
      <c r="A141" s="1" t="str">
        <f>'EC-Ausw'!B50</f>
        <v>Berufsabschluss</v>
      </c>
      <c r="C141" s="19"/>
    </row>
    <row r="142" spans="1:3" x14ac:dyDescent="0.25">
      <c r="A142" t="str">
        <f>'EC-Ausw'!E50</f>
        <v>keine Angabe</v>
      </c>
      <c r="B142">
        <f>'EC-Ausw'!F50</f>
        <v>0</v>
      </c>
      <c r="C142" s="19">
        <f t="shared" ref="C142" si="4">B142/$B$12</f>
        <v>0</v>
      </c>
    </row>
    <row r="143" spans="1:3" x14ac:dyDescent="0.25">
      <c r="A143" t="str">
        <f>'EC-Ausw'!E51</f>
        <v>Erzieher/in</v>
      </c>
      <c r="B143">
        <f>'EC-Ausw'!F51</f>
        <v>64</v>
      </c>
      <c r="C143" s="19">
        <f t="shared" ref="C143:C168" si="5">B143/$B$12</f>
        <v>0.64</v>
      </c>
    </row>
    <row r="144" spans="1:3" x14ac:dyDescent="0.25">
      <c r="A144" t="str">
        <f>'EC-Ausw'!E52</f>
        <v>Heilpädagoge/in</v>
      </c>
      <c r="B144">
        <f>'EC-Ausw'!F52</f>
        <v>1</v>
      </c>
      <c r="C144" s="19">
        <f t="shared" si="5"/>
        <v>0.01</v>
      </c>
    </row>
    <row r="145" spans="1:3" x14ac:dyDescent="0.25">
      <c r="A145" t="str">
        <f>'EC-Ausw'!E53</f>
        <v>Heilerziehungspfleger/in</v>
      </c>
      <c r="B145">
        <f>'EC-Ausw'!F53</f>
        <v>0</v>
      </c>
      <c r="C145" s="19">
        <f t="shared" si="5"/>
        <v>0</v>
      </c>
    </row>
    <row r="146" spans="1:3" x14ac:dyDescent="0.25">
      <c r="A146" t="str">
        <f>'EC-Ausw'!E54</f>
        <v>Sozialassistent/in</v>
      </c>
      <c r="B146">
        <f>'EC-Ausw'!F54</f>
        <v>0</v>
      </c>
      <c r="C146" s="19">
        <f t="shared" si="5"/>
        <v>0</v>
      </c>
    </row>
    <row r="147" spans="1:3" x14ac:dyDescent="0.25">
      <c r="A147" t="str">
        <f>'EC-Ausw'!E55</f>
        <v>Sozialpädagogische/r Assistent/in Kinderpfleger/in</v>
      </c>
      <c r="B147">
        <f>'EC-Ausw'!F55</f>
        <v>0</v>
      </c>
      <c r="C147" s="19">
        <f t="shared" si="5"/>
        <v>0</v>
      </c>
    </row>
    <row r="148" spans="1:3" x14ac:dyDescent="0.25">
      <c r="A148" t="str">
        <f>'EC-Ausw'!E56</f>
        <v>Gesundheits- und Krankenpfleger/in</v>
      </c>
      <c r="B148">
        <f>'EC-Ausw'!F56</f>
        <v>1</v>
      </c>
      <c r="C148" s="19">
        <f t="shared" si="5"/>
        <v>0.01</v>
      </c>
    </row>
    <row r="149" spans="1:3" x14ac:dyDescent="0.25">
      <c r="A149" t="str">
        <f>'EC-Ausw'!E57</f>
        <v>Altenpfleger/in</v>
      </c>
      <c r="B149">
        <f>'EC-Ausw'!F57</f>
        <v>0</v>
      </c>
      <c r="C149" s="19">
        <f t="shared" si="5"/>
        <v>0</v>
      </c>
    </row>
    <row r="150" spans="1:3" x14ac:dyDescent="0.25">
      <c r="A150" t="str">
        <f>'EC-Ausw'!E58</f>
        <v>Hebamme/Entbindungspfleger</v>
      </c>
      <c r="B150">
        <f>'EC-Ausw'!F58</f>
        <v>0</v>
      </c>
      <c r="C150" s="19">
        <f t="shared" si="5"/>
        <v>0</v>
      </c>
    </row>
    <row r="151" spans="1:3" x14ac:dyDescent="0.25">
      <c r="A151" t="str">
        <f>'EC-Ausw'!E59</f>
        <v>Logopäde/in</v>
      </c>
      <c r="B151">
        <f>'EC-Ausw'!F59</f>
        <v>0</v>
      </c>
      <c r="C151" s="19">
        <f t="shared" si="5"/>
        <v>0</v>
      </c>
    </row>
    <row r="152" spans="1:3" x14ac:dyDescent="0.25">
      <c r="A152" t="str">
        <f>'EC-Ausw'!E60</f>
        <v>Motopädagoge/in</v>
      </c>
      <c r="B152">
        <f>'EC-Ausw'!F60</f>
        <v>1</v>
      </c>
      <c r="C152" s="19">
        <f t="shared" si="5"/>
        <v>0.01</v>
      </c>
    </row>
    <row r="153" spans="1:3" x14ac:dyDescent="0.25">
      <c r="A153" t="str">
        <f>'EC-Ausw'!E61</f>
        <v>Sonstiger Berufsabschluss im sozialen, psychologischen Bereich</v>
      </c>
      <c r="B153">
        <f>'EC-Ausw'!F61</f>
        <v>2</v>
      </c>
      <c r="C153" s="19">
        <f t="shared" si="5"/>
        <v>0.02</v>
      </c>
    </row>
    <row r="154" spans="1:3" x14ac:dyDescent="0.25">
      <c r="A154" t="str">
        <f>'EC-Ausw'!E62</f>
        <v>Anderer Berufsabschluss</v>
      </c>
      <c r="B154">
        <f>'EC-Ausw'!F62</f>
        <v>2</v>
      </c>
      <c r="C154" s="19">
        <f t="shared" si="5"/>
        <v>0.02</v>
      </c>
    </row>
    <row r="155" spans="1:3" x14ac:dyDescent="0.25">
      <c r="A155" t="str">
        <f>'EC-Ausw'!E63</f>
        <v>Trifft nicht zu</v>
      </c>
      <c r="B155">
        <f>'EC-Ausw'!F63</f>
        <v>29</v>
      </c>
      <c r="C155" s="19">
        <f t="shared" si="5"/>
        <v>0.28999999999999998</v>
      </c>
    </row>
    <row r="156" spans="1:3" x14ac:dyDescent="0.25">
      <c r="C156" s="19"/>
    </row>
    <row r="157" spans="1:3" x14ac:dyDescent="0.25">
      <c r="A157" s="1" t="str">
        <f>'EC-Ausw'!B64</f>
        <v>Studienabschluss</v>
      </c>
      <c r="C157" s="19"/>
    </row>
    <row r="158" spans="1:3" x14ac:dyDescent="0.25">
      <c r="A158" t="str">
        <f>'EC-Ausw'!E64</f>
        <v>keine Angabe</v>
      </c>
      <c r="B158">
        <f>'EC-Ausw'!F64</f>
        <v>0</v>
      </c>
      <c r="C158" s="19">
        <f t="shared" si="5"/>
        <v>0</v>
      </c>
    </row>
    <row r="159" spans="1:3" x14ac:dyDescent="0.25">
      <c r="A159" t="str">
        <f>'EC-Ausw'!E65</f>
        <v>Erziehungswissenschaften</v>
      </c>
      <c r="B159">
        <f>'EC-Ausw'!F65</f>
        <v>5</v>
      </c>
      <c r="C159" s="19">
        <f t="shared" si="5"/>
        <v>0.05</v>
      </c>
    </row>
    <row r="160" spans="1:3" x14ac:dyDescent="0.25">
      <c r="A160" t="str">
        <f>'EC-Ausw'!E66</f>
        <v>Frühpädagogik</v>
      </c>
      <c r="B160">
        <f>'EC-Ausw'!F66</f>
        <v>0</v>
      </c>
      <c r="C160" s="19">
        <f t="shared" si="5"/>
        <v>0</v>
      </c>
    </row>
    <row r="161" spans="1:3" x14ac:dyDescent="0.25">
      <c r="A161" t="str">
        <f>'EC-Ausw'!E67</f>
        <v>Pädagogik</v>
      </c>
      <c r="B161">
        <f>'EC-Ausw'!F67</f>
        <v>3</v>
      </c>
      <c r="C161" s="19">
        <f t="shared" si="5"/>
        <v>0.03</v>
      </c>
    </row>
    <row r="162" spans="1:3" x14ac:dyDescent="0.25">
      <c r="A162" t="str">
        <f>'EC-Ausw'!E68</f>
        <v>Lehramt</v>
      </c>
      <c r="B162">
        <f>'EC-Ausw'!F68</f>
        <v>1</v>
      </c>
      <c r="C162" s="19">
        <f t="shared" si="5"/>
        <v>0.01</v>
      </c>
    </row>
    <row r="163" spans="1:3" x14ac:dyDescent="0.25">
      <c r="A163" t="str">
        <f>'EC-Ausw'!E69</f>
        <v>Bildungswissenschaften</v>
      </c>
      <c r="B163">
        <f>'EC-Ausw'!F69</f>
        <v>1</v>
      </c>
      <c r="C163" s="19">
        <f t="shared" si="5"/>
        <v>0.01</v>
      </c>
    </row>
    <row r="164" spans="1:3" x14ac:dyDescent="0.25">
      <c r="A164" t="str">
        <f>'EC-Ausw'!E70</f>
        <v>Sozialwissenschaften</v>
      </c>
      <c r="B164">
        <f>'EC-Ausw'!F70</f>
        <v>1</v>
      </c>
      <c r="C164" s="19">
        <f t="shared" si="5"/>
        <v>0.01</v>
      </c>
    </row>
    <row r="165" spans="1:3" x14ac:dyDescent="0.25">
      <c r="A165" t="str">
        <f>'EC-Ausw'!E71</f>
        <v>Sozialpädagogik</v>
      </c>
      <c r="B165">
        <f>'EC-Ausw'!F71</f>
        <v>11</v>
      </c>
      <c r="C165" s="19">
        <f t="shared" si="5"/>
        <v>0.11</v>
      </c>
    </row>
    <row r="166" spans="1:3" x14ac:dyDescent="0.25">
      <c r="A166" t="str">
        <f>'EC-Ausw'!E72</f>
        <v>Soziale Arbeit</v>
      </c>
      <c r="B166">
        <f>'EC-Ausw'!F72</f>
        <v>3</v>
      </c>
      <c r="C166" s="19">
        <f t="shared" si="5"/>
        <v>0.03</v>
      </c>
    </row>
    <row r="167" spans="1:3" x14ac:dyDescent="0.25">
      <c r="A167" t="str">
        <f>'EC-Ausw'!E73</f>
        <v>Sonstiges Studium im soz., psycholog. oder pädagog. Bereich</v>
      </c>
      <c r="B167">
        <f>'EC-Ausw'!F73</f>
        <v>0</v>
      </c>
      <c r="C167" s="19">
        <f t="shared" si="5"/>
        <v>0</v>
      </c>
    </row>
    <row r="168" spans="1:3" x14ac:dyDescent="0.25">
      <c r="A168" t="str">
        <f>'EC-Ausw'!E74</f>
        <v>Anderes Studium</v>
      </c>
      <c r="B168">
        <f>'EC-Ausw'!F74</f>
        <v>5</v>
      </c>
      <c r="C168" s="19">
        <f t="shared" si="5"/>
        <v>0.05</v>
      </c>
    </row>
    <row r="169" spans="1:3" x14ac:dyDescent="0.25">
      <c r="A169" t="str">
        <f>'EC-Ausw'!E75</f>
        <v>Trifft nicht zu</v>
      </c>
      <c r="B169">
        <f>'EC-Ausw'!F75</f>
        <v>70</v>
      </c>
      <c r="C169" s="19">
        <f t="shared" ref="C169:C219" si="6">B169/$B$12</f>
        <v>0.7</v>
      </c>
    </row>
    <row r="170" spans="1:3" x14ac:dyDescent="0.25">
      <c r="C170" s="19"/>
    </row>
    <row r="171" spans="1:3" x14ac:dyDescent="0.25">
      <c r="A171" s="1" t="str">
        <f>'EC-Ausw'!B77</f>
        <v>Meine Angebote (Mehrfachn. möglich)</v>
      </c>
      <c r="C171" s="19"/>
    </row>
    <row r="172" spans="1:3" x14ac:dyDescent="0.25">
      <c r="A172" t="str">
        <f>'EC-Ausw'!E77</f>
        <v>Geburtsvorbereitung</v>
      </c>
      <c r="B172">
        <f>'EC-Ausw'!F77</f>
        <v>0</v>
      </c>
      <c r="C172" s="19">
        <f t="shared" si="6"/>
        <v>0</v>
      </c>
    </row>
    <row r="173" spans="1:3" x14ac:dyDescent="0.25">
      <c r="A173" t="str">
        <f>'EC-Ausw'!E78</f>
        <v>Einzelberatung, Paar- und Familienberatung</v>
      </c>
      <c r="B173">
        <f>'EC-Ausw'!F78</f>
        <v>10</v>
      </c>
      <c r="C173" s="19">
        <f t="shared" si="6"/>
        <v>0.1</v>
      </c>
    </row>
    <row r="174" spans="1:3" x14ac:dyDescent="0.25">
      <c r="A174" t="str">
        <f>'EC-Ausw'!E79</f>
        <v>Vermittlung an weiterführende Beratungsangebote</v>
      </c>
      <c r="B174">
        <f>'EC-Ausw'!F79</f>
        <v>25</v>
      </c>
      <c r="C174" s="19">
        <f t="shared" si="6"/>
        <v>0.25</v>
      </c>
    </row>
    <row r="175" spans="1:3" x14ac:dyDescent="0.25">
      <c r="A175" t="str">
        <f>'EC-Ausw'!E80</f>
        <v>kollegiale Beratung von Fachkräften</v>
      </c>
      <c r="B175">
        <f>'EC-Ausw'!F80</f>
        <v>15</v>
      </c>
      <c r="C175" s="19">
        <f t="shared" si="6"/>
        <v>0.15</v>
      </c>
    </row>
    <row r="176" spans="1:3" x14ac:dyDescent="0.25">
      <c r="A176" t="str">
        <f>'EC-Ausw'!E81</f>
        <v>Sonstiges</v>
      </c>
      <c r="B176">
        <f>'EC-Ausw'!F81</f>
        <v>7</v>
      </c>
      <c r="C176" s="19">
        <f t="shared" si="6"/>
        <v>7.0000000000000007E-2</v>
      </c>
    </row>
    <row r="177" spans="1:3" x14ac:dyDescent="0.25">
      <c r="A177" t="str">
        <f>'EC-Ausw'!E82</f>
        <v>Feste, Flohmärkte, Ausflüge</v>
      </c>
      <c r="B177">
        <f>'EC-Ausw'!F82</f>
        <v>20</v>
      </c>
      <c r="C177" s="19">
        <f t="shared" si="6"/>
        <v>0.2</v>
      </c>
    </row>
    <row r="178" spans="1:3" x14ac:dyDescent="0.25">
      <c r="A178" t="str">
        <f>'EC-Ausw'!E83</f>
        <v>Eltern-Kind-Gruppen (z.B. Spielgruppe, Babymassage, PEKiP)</v>
      </c>
      <c r="B178">
        <f>'EC-Ausw'!F83</f>
        <v>13</v>
      </c>
      <c r="C178" s="19">
        <f t="shared" si="6"/>
        <v>0.13</v>
      </c>
    </row>
    <row r="179" spans="1:3" x14ac:dyDescent="0.25">
      <c r="A179" t="str">
        <f>'EC-Ausw'!E84</f>
        <v>Gesprächskreise (z.B. Eltern-Kind-Café), offene Treffs, Spiel- oder Bastelnachmittage</v>
      </c>
      <c r="B179">
        <f>'EC-Ausw'!F84</f>
        <v>31</v>
      </c>
      <c r="C179" s="19">
        <f t="shared" si="6"/>
        <v>0.31</v>
      </c>
    </row>
    <row r="180" spans="1:3" x14ac:dyDescent="0.25">
      <c r="A180" t="str">
        <f>'EC-Ausw'!E85</f>
        <v>Erziehungskurse oder andere feste Kurse</v>
      </c>
      <c r="B180">
        <f>'EC-Ausw'!F85</f>
        <v>3</v>
      </c>
      <c r="C180" s="19">
        <f t="shared" si="6"/>
        <v>0.03</v>
      </c>
    </row>
    <row r="181" spans="1:3" x14ac:dyDescent="0.25">
      <c r="A181" t="str">
        <f>'EC-Ausw'!E86</f>
        <v>Vorträge, Eltern-, Informationsabend</v>
      </c>
      <c r="B181">
        <f>'EC-Ausw'!F86</f>
        <v>51</v>
      </c>
      <c r="C181" s="19">
        <f t="shared" si="6"/>
        <v>0.51</v>
      </c>
    </row>
    <row r="182" spans="1:3" x14ac:dyDescent="0.25">
      <c r="A182" t="str">
        <f>'EC-Ausw'!E87</f>
        <v>Hausbesuche</v>
      </c>
      <c r="B182">
        <f>'EC-Ausw'!F87</f>
        <v>12</v>
      </c>
      <c r="C182" s="19">
        <f t="shared" si="6"/>
        <v>0.12</v>
      </c>
    </row>
    <row r="183" spans="1:3" x14ac:dyDescent="0.25">
      <c r="A183" t="str">
        <f>'EC-Ausw'!E88</f>
        <v>Begleitung von Eltern zu Ämtern, Schulen oder Beratungseinrichtungen</v>
      </c>
      <c r="B183">
        <f>'EC-Ausw'!F88</f>
        <v>12</v>
      </c>
      <c r="C183" s="19">
        <f t="shared" si="6"/>
        <v>0.12</v>
      </c>
    </row>
    <row r="184" spans="1:3" x14ac:dyDescent="0.25">
      <c r="A184" t="str">
        <f>'EC-Ausw'!E89</f>
        <v>Einzelgespräche mit Eltern</v>
      </c>
      <c r="B184">
        <f>'EC-Ausw'!F89</f>
        <v>79</v>
      </c>
      <c r="C184" s="19">
        <f t="shared" si="6"/>
        <v>0.79</v>
      </c>
    </row>
    <row r="185" spans="1:3" x14ac:dyDescent="0.25">
      <c r="C185" s="19"/>
    </row>
    <row r="186" spans="1:3" x14ac:dyDescent="0.25">
      <c r="A186" s="1" t="str">
        <f>'EC-Ausw'!B90</f>
        <v>Zielgruppe</v>
      </c>
      <c r="C186" s="19"/>
    </row>
    <row r="187" spans="1:3" x14ac:dyDescent="0.25">
      <c r="A187" t="str">
        <f>'EC-Ausw'!E90</f>
        <v>Keine Angabe</v>
      </c>
      <c r="B187">
        <f>'EC-Ausw'!F90</f>
        <v>1</v>
      </c>
      <c r="C187" s="19">
        <f t="shared" si="6"/>
        <v>0.01</v>
      </c>
    </row>
    <row r="188" spans="1:3" x14ac:dyDescent="0.25">
      <c r="A188" t="str">
        <f>'EC-Ausw'!E91</f>
        <v>Eltern</v>
      </c>
      <c r="B188">
        <f>'EC-Ausw'!F91</f>
        <v>7</v>
      </c>
      <c r="C188" s="19">
        <f t="shared" si="6"/>
        <v>7.0000000000000007E-2</v>
      </c>
    </row>
    <row r="189" spans="1:3" x14ac:dyDescent="0.25">
      <c r="A189" t="str">
        <f>'EC-Ausw'!E92</f>
        <v>Kindern</v>
      </c>
      <c r="B189">
        <f>'EC-Ausw'!F92</f>
        <v>18</v>
      </c>
      <c r="C189" s="19">
        <f t="shared" si="6"/>
        <v>0.18</v>
      </c>
    </row>
    <row r="190" spans="1:3" x14ac:dyDescent="0.25">
      <c r="A190" t="str">
        <f>'EC-Ausw'!E93</f>
        <v>Eltern und Kindern</v>
      </c>
      <c r="B190">
        <f>'EC-Ausw'!F93</f>
        <v>74</v>
      </c>
      <c r="C190" s="19">
        <f t="shared" si="6"/>
        <v>0.74</v>
      </c>
    </row>
    <row r="191" spans="1:3" x14ac:dyDescent="0.25">
      <c r="A191" t="str">
        <f>'EC-Ausw'!E94</f>
        <v>Sonstige</v>
      </c>
      <c r="B191">
        <f>'EC-Ausw'!F94</f>
        <v>0</v>
      </c>
      <c r="C191" s="19">
        <f t="shared" si="6"/>
        <v>0</v>
      </c>
    </row>
    <row r="192" spans="1:3" ht="11.25" customHeight="1" x14ac:dyDescent="0.25">
      <c r="C192" s="19"/>
    </row>
    <row r="193" spans="1:3" x14ac:dyDescent="0.25">
      <c r="A193" s="1" t="str">
        <f>'EC-Ausw'!B95</f>
        <v>Alter der Kinder</v>
      </c>
      <c r="C193" s="19"/>
    </row>
    <row r="194" spans="1:3" x14ac:dyDescent="0.25">
      <c r="A194" t="str">
        <f>'EC-Ausw'!E95</f>
        <v>Keine Angabe</v>
      </c>
      <c r="B194">
        <f>'EC-Ausw'!F95</f>
        <v>2</v>
      </c>
      <c r="C194" s="19">
        <f t="shared" si="6"/>
        <v>0.02</v>
      </c>
    </row>
    <row r="195" spans="1:3" x14ac:dyDescent="0.25">
      <c r="A195" t="str">
        <f>'EC-Ausw'!E96</f>
        <v>jünger als 3 Jahre</v>
      </c>
      <c r="B195">
        <f>'EC-Ausw'!F96</f>
        <v>32</v>
      </c>
      <c r="C195" s="19">
        <f t="shared" si="6"/>
        <v>0.32</v>
      </c>
    </row>
    <row r="196" spans="1:3" x14ac:dyDescent="0.25">
      <c r="A196" t="str">
        <f>'EC-Ausw'!E97</f>
        <v>3 Jahre und jünger als 6 Jahre</v>
      </c>
      <c r="B196">
        <f>'EC-Ausw'!F97</f>
        <v>59</v>
      </c>
      <c r="C196" s="19">
        <f t="shared" si="6"/>
        <v>0.59</v>
      </c>
    </row>
    <row r="197" spans="1:3" x14ac:dyDescent="0.25">
      <c r="A197" t="str">
        <f>'EC-Ausw'!E98</f>
        <v>6 Jahre und jünger als 14 Jahre</v>
      </c>
      <c r="B197">
        <f>'EC-Ausw'!F98</f>
        <v>7</v>
      </c>
      <c r="C197" s="19">
        <f t="shared" si="6"/>
        <v>7.0000000000000007E-2</v>
      </c>
    </row>
    <row r="198" spans="1:3" x14ac:dyDescent="0.25">
      <c r="A198" t="str">
        <f>'EC-Ausw'!E99</f>
        <v>trifft nicht zu</v>
      </c>
      <c r="B198">
        <f>'EC-Ausw'!F99</f>
        <v>0</v>
      </c>
      <c r="C198" s="19">
        <f t="shared" si="6"/>
        <v>0</v>
      </c>
    </row>
    <row r="199" spans="1:3" ht="11.25" customHeight="1" x14ac:dyDescent="0.25">
      <c r="C199" s="19"/>
    </row>
    <row r="200" spans="1:3" x14ac:dyDescent="0.25">
      <c r="A200" s="1" t="str">
        <f>'EC-Ausw'!B100</f>
        <v>Kooperationspartner: Summe aller Angaben (max. 3)</v>
      </c>
      <c r="C200" s="19"/>
    </row>
    <row r="201" spans="1:3" x14ac:dyDescent="0.25">
      <c r="A201" t="str">
        <f>'EC-Ausw'!E100</f>
        <v>Andere Träger/Einrichtungen der Familienbildung</v>
      </c>
      <c r="B201">
        <f>'EC-Ausw'!F100</f>
        <v>30</v>
      </c>
      <c r="C201" s="19">
        <f t="shared" si="6"/>
        <v>0.3</v>
      </c>
    </row>
    <row r="202" spans="1:3" x14ac:dyDescent="0.25">
      <c r="A202" t="str">
        <f>'EC-Ausw'!E101</f>
        <v>Migrationsberatung</v>
      </c>
      <c r="B202">
        <f>'EC-Ausw'!F101</f>
        <v>1</v>
      </c>
      <c r="C202" s="19">
        <f t="shared" si="6"/>
        <v>0.01</v>
      </c>
    </row>
    <row r="203" spans="1:3" x14ac:dyDescent="0.25">
      <c r="A203" t="str">
        <f>'EC-Ausw'!E102</f>
        <v>Sozialpädagogische Familienhilfe</v>
      </c>
      <c r="B203">
        <f>'EC-Ausw'!F102</f>
        <v>8</v>
      </c>
      <c r="C203" s="19">
        <f t="shared" si="6"/>
        <v>0.08</v>
      </c>
    </row>
    <row r="204" spans="1:3" x14ac:dyDescent="0.25">
      <c r="A204" t="str">
        <f>'EC-Ausw'!E103</f>
        <v>Verein</v>
      </c>
      <c r="B204">
        <f>'EC-Ausw'!F103</f>
        <v>2</v>
      </c>
      <c r="C204" s="19">
        <f t="shared" si="6"/>
        <v>0.02</v>
      </c>
    </row>
    <row r="205" spans="1:3" x14ac:dyDescent="0.25">
      <c r="A205" t="str">
        <f>'EC-Ausw'!E104</f>
        <v>sonstige (bitte eintragen)</v>
      </c>
      <c r="B205">
        <f>'EC-Ausw'!F104</f>
        <v>2</v>
      </c>
      <c r="C205" s="19">
        <f t="shared" si="6"/>
        <v>0.02</v>
      </c>
    </row>
    <row r="206" spans="1:3" x14ac:dyDescent="0.25">
      <c r="A206" t="str">
        <f>'EC-Ausw'!E105</f>
        <v>Beratungsstellen</v>
      </c>
      <c r="B206">
        <f>'EC-Ausw'!F105</f>
        <v>19</v>
      </c>
      <c r="C206" s="19">
        <f t="shared" si="6"/>
        <v>0.19</v>
      </c>
    </row>
    <row r="207" spans="1:3" x14ac:dyDescent="0.25">
      <c r="A207" t="str">
        <f>'EC-Ausw'!E106</f>
        <v>Familienzentrum</v>
      </c>
      <c r="B207">
        <f>'EC-Ausw'!F106</f>
        <v>9</v>
      </c>
      <c r="C207" s="19">
        <f t="shared" si="6"/>
        <v>0.09</v>
      </c>
    </row>
    <row r="208" spans="1:3" x14ac:dyDescent="0.25">
      <c r="A208" t="str">
        <f>'EC-Ausw'!E107</f>
        <v>Freie Träger</v>
      </c>
      <c r="B208">
        <f>'EC-Ausw'!F107</f>
        <v>4</v>
      </c>
      <c r="C208" s="19">
        <f t="shared" si="6"/>
        <v>0.04</v>
      </c>
    </row>
    <row r="209" spans="1:3" x14ac:dyDescent="0.25">
      <c r="A209" t="str">
        <f>'EC-Ausw'!E108</f>
        <v>Gesundheitsberufe (Ärzte, Hebammen, Therapeuten)</v>
      </c>
      <c r="B209">
        <f>'EC-Ausw'!F108</f>
        <v>7</v>
      </c>
      <c r="C209" s="19">
        <f t="shared" si="6"/>
        <v>7.0000000000000007E-2</v>
      </c>
    </row>
    <row r="210" spans="1:3" x14ac:dyDescent="0.25">
      <c r="A210" t="str">
        <f>'EC-Ausw'!E109</f>
        <v>Grundschule</v>
      </c>
      <c r="B210">
        <f>'EC-Ausw'!F109</f>
        <v>27</v>
      </c>
      <c r="C210" s="19">
        <f t="shared" si="6"/>
        <v>0.27</v>
      </c>
    </row>
    <row r="211" spans="1:3" x14ac:dyDescent="0.25">
      <c r="A211" t="str">
        <f>'EC-Ausw'!E110</f>
        <v>Job Center</v>
      </c>
      <c r="B211">
        <f>'EC-Ausw'!F110</f>
        <v>0</v>
      </c>
      <c r="C211" s="19">
        <f t="shared" si="6"/>
        <v>0</v>
      </c>
    </row>
    <row r="212" spans="1:3" x14ac:dyDescent="0.25">
      <c r="A212" t="str">
        <f>'EC-Ausw'!E111</f>
        <v>Jugend- / Gesundheitsamt</v>
      </c>
      <c r="B212">
        <f>'EC-Ausw'!F111</f>
        <v>27</v>
      </c>
      <c r="C212" s="19">
        <f t="shared" si="6"/>
        <v>0.27</v>
      </c>
    </row>
    <row r="213" spans="1:3" x14ac:dyDescent="0.25">
      <c r="A213" t="str">
        <f>'EC-Ausw'!E112</f>
        <v>Kita</v>
      </c>
      <c r="B213">
        <f>'EC-Ausw'!F112</f>
        <v>12</v>
      </c>
      <c r="C213" s="19">
        <f t="shared" si="6"/>
        <v>0.12</v>
      </c>
    </row>
    <row r="214" spans="1:3" x14ac:dyDescent="0.25">
      <c r="C214" s="19"/>
    </row>
    <row r="215" spans="1:3" x14ac:dyDescent="0.25">
      <c r="A215" s="1" t="str">
        <f>'EC-Ausw'!B113</f>
        <v>Kooperationsformen: Summe aller Angaben (max. 3)</v>
      </c>
      <c r="C215" s="19"/>
    </row>
    <row r="216" spans="1:3" x14ac:dyDescent="0.25">
      <c r="A216" t="str">
        <f>'EC-Ausw'!E113</f>
        <v>Informationsaustausch</v>
      </c>
      <c r="B216">
        <f>'EC-Ausw'!F113</f>
        <v>84</v>
      </c>
      <c r="C216" s="19">
        <f t="shared" si="6"/>
        <v>0.84</v>
      </c>
    </row>
    <row r="217" spans="1:3" x14ac:dyDescent="0.25">
      <c r="A217" t="str">
        <f>'EC-Ausw'!E114</f>
        <v>(Gegenseitige) Vermittlung</v>
      </c>
      <c r="B217">
        <f>'EC-Ausw'!F114</f>
        <v>23</v>
      </c>
      <c r="C217" s="19">
        <f t="shared" si="6"/>
        <v>0.23</v>
      </c>
    </row>
    <row r="218" spans="1:3" x14ac:dyDescent="0.25">
      <c r="A218" t="str">
        <f>'EC-Ausw'!E115</f>
        <v>Koordinierung von Aktivitäten</v>
      </c>
      <c r="B218">
        <f>'EC-Ausw'!F115</f>
        <v>14</v>
      </c>
      <c r="C218" s="19">
        <f t="shared" si="6"/>
        <v>0.14000000000000001</v>
      </c>
    </row>
    <row r="219" spans="1:3" x14ac:dyDescent="0.25">
      <c r="A219" t="str">
        <f>'EC-Ausw'!E116</f>
        <v>Gemeinsame Angebote/Aktivitäten</v>
      </c>
      <c r="B219">
        <f>'EC-Ausw'!F116</f>
        <v>27</v>
      </c>
      <c r="C219" s="19">
        <f t="shared" si="6"/>
        <v>0.27</v>
      </c>
    </row>
    <row r="220" spans="1:3" x14ac:dyDescent="0.25">
      <c r="C220" s="19"/>
    </row>
    <row r="221" spans="1:3" x14ac:dyDescent="0.25">
      <c r="A221" s="1" t="str">
        <f>'EC-Ausw'!B117</f>
        <v>Informationsquellen über das Angebot (Mehrfachn. möglich)</v>
      </c>
      <c r="C221" s="19"/>
    </row>
    <row r="222" spans="1:3" x14ac:dyDescent="0.25">
      <c r="A222" t="str">
        <f>'EC-Ausw'!E117</f>
        <v>Familienbildungsträger, der die Weiterqualifizierung anbietet (telefonisch,</v>
      </c>
      <c r="B222">
        <f>'EC-Ausw'!F117</f>
        <v>22</v>
      </c>
      <c r="C222" s="19">
        <f t="shared" ref="C222:C226" si="7">B222/$B$12</f>
        <v>0.22</v>
      </c>
    </row>
    <row r="223" spans="1:3" x14ac:dyDescent="0.25">
      <c r="A223" t="str">
        <f>'EC-Ausw'!E118</f>
        <v>Gespräch mit Kolleg/innen, die die Weiterqualifizierung bereits gemacht haben</v>
      </c>
      <c r="B223">
        <f>'EC-Ausw'!F118</f>
        <v>58</v>
      </c>
      <c r="C223" s="19">
        <f t="shared" si="7"/>
        <v>0.57999999999999996</v>
      </c>
    </row>
    <row r="224" spans="1:3" x14ac:dyDescent="0.25">
      <c r="A224" t="str">
        <f>'EC-Ausw'!E119</f>
        <v>Internet</v>
      </c>
      <c r="B224">
        <f>'EC-Ausw'!F119</f>
        <v>83</v>
      </c>
      <c r="C224" s="19">
        <f t="shared" si="7"/>
        <v>0.83</v>
      </c>
    </row>
    <row r="225" spans="1:3" x14ac:dyDescent="0.25">
      <c r="A225" t="str">
        <f>'EC-Ausw'!E120</f>
        <v>(Fach-)Presse</v>
      </c>
      <c r="B225">
        <f>'EC-Ausw'!F120</f>
        <v>9</v>
      </c>
      <c r="C225" s="19">
        <f t="shared" si="7"/>
        <v>0.09</v>
      </c>
    </row>
    <row r="226" spans="1:3" x14ac:dyDescent="0.25">
      <c r="A226" t="str">
        <f>'EC-Ausw'!E121</f>
        <v>Sonstiges</v>
      </c>
      <c r="B226">
        <f>'EC-Ausw'!F121</f>
        <v>14</v>
      </c>
      <c r="C226" s="19">
        <f t="shared" si="7"/>
        <v>0.14000000000000001</v>
      </c>
    </row>
    <row r="227" spans="1:3" x14ac:dyDescent="0.25">
      <c r="C227" s="19"/>
    </row>
    <row r="228" spans="1:3" x14ac:dyDescent="0.25">
      <c r="C228" s="19"/>
    </row>
    <row r="229" spans="1:3" x14ac:dyDescent="0.25">
      <c r="C229" s="19"/>
    </row>
    <row r="230" spans="1:3" x14ac:dyDescent="0.25">
      <c r="C230" s="19"/>
    </row>
    <row r="231" spans="1:3" x14ac:dyDescent="0.25">
      <c r="C231" s="19"/>
    </row>
    <row r="232" spans="1:3" x14ac:dyDescent="0.25">
      <c r="C232" s="19"/>
    </row>
    <row r="233" spans="1:3" x14ac:dyDescent="0.25">
      <c r="C233" s="19"/>
    </row>
    <row r="234" spans="1:3" x14ac:dyDescent="0.25">
      <c r="C234" s="19"/>
    </row>
    <row r="235" spans="1:3" x14ac:dyDescent="0.25">
      <c r="C235" s="19"/>
    </row>
    <row r="236" spans="1:3" x14ac:dyDescent="0.25">
      <c r="C236" s="19"/>
    </row>
    <row r="237" spans="1:3" x14ac:dyDescent="0.25">
      <c r="C237" s="19"/>
    </row>
    <row r="238" spans="1:3" x14ac:dyDescent="0.25">
      <c r="C238" s="19"/>
    </row>
    <row r="239" spans="1:3" x14ac:dyDescent="0.25">
      <c r="C239" s="19"/>
    </row>
    <row r="240" spans="1:3" x14ac:dyDescent="0.25">
      <c r="C240" s="19"/>
    </row>
    <row r="241" spans="1:3" x14ac:dyDescent="0.25">
      <c r="C241" s="19"/>
    </row>
    <row r="242" spans="1:3" x14ac:dyDescent="0.25">
      <c r="C242" s="19"/>
    </row>
    <row r="243" spans="1:3" x14ac:dyDescent="0.25">
      <c r="C243" s="19"/>
    </row>
    <row r="244" spans="1:3" x14ac:dyDescent="0.25">
      <c r="C244" s="19"/>
    </row>
    <row r="245" spans="1:3" x14ac:dyDescent="0.25">
      <c r="C245" s="19"/>
    </row>
    <row r="246" spans="1:3" x14ac:dyDescent="0.25">
      <c r="C246" s="19"/>
    </row>
    <row r="247" spans="1:3" x14ac:dyDescent="0.25">
      <c r="C247" s="19"/>
    </row>
    <row r="248" spans="1:3" x14ac:dyDescent="0.25">
      <c r="C248" s="19"/>
    </row>
    <row r="249" spans="1:3" x14ac:dyDescent="0.25">
      <c r="C249" s="19"/>
    </row>
    <row r="250" spans="1:3" x14ac:dyDescent="0.25">
      <c r="C250" s="19"/>
    </row>
    <row r="251" spans="1:3" x14ac:dyDescent="0.25">
      <c r="C251" s="19"/>
    </row>
    <row r="252" spans="1:3" x14ac:dyDescent="0.25">
      <c r="C252" s="19"/>
    </row>
    <row r="253" spans="1:3" x14ac:dyDescent="0.25">
      <c r="C253" s="19"/>
    </row>
    <row r="254" spans="1:3" x14ac:dyDescent="0.25">
      <c r="C254" s="19"/>
    </row>
    <row r="255" spans="1:3" ht="18.75" x14ac:dyDescent="0.3">
      <c r="A255" s="40" t="s">
        <v>141</v>
      </c>
      <c r="B255" s="58" t="str">
        <f>CONCATENATE("Austritte: ",B13)</f>
        <v>Austritte: 99</v>
      </c>
      <c r="C255" s="58"/>
    </row>
    <row r="256" spans="1:3" ht="18.75" x14ac:dyDescent="0.3">
      <c r="A256" s="35" t="s">
        <v>123</v>
      </c>
      <c r="B256" s="37"/>
      <c r="C256" s="37"/>
    </row>
    <row r="257" spans="1:3" x14ac:dyDescent="0.25">
      <c r="A257" s="1" t="str">
        <f>'ESF-Ausw'!A96</f>
        <v>Vorzeitig ausgetreten</v>
      </c>
      <c r="B257" s="23">
        <f>'ESF-Ausw'!E98</f>
        <v>12</v>
      </c>
      <c r="C257" s="19">
        <f>B257/$B$13</f>
        <v>0.12121212121212122</v>
      </c>
    </row>
    <row r="258" spans="1:3" x14ac:dyDescent="0.25">
      <c r="A258" s="1"/>
      <c r="B258" s="23"/>
      <c r="C258" s="19"/>
    </row>
    <row r="259" spans="1:3" x14ac:dyDescent="0.25">
      <c r="A259" s="1" t="s">
        <v>148</v>
      </c>
      <c r="B259" s="23"/>
      <c r="C259" s="19"/>
    </row>
    <row r="260" spans="1:3" x14ac:dyDescent="0.25">
      <c r="A260" s="23" t="str">
        <f>'ESF-Ausw'!A105</f>
        <v>neu arbeitsuchend</v>
      </c>
      <c r="B260" s="23">
        <f>'ESF-Ausw'!E107</f>
        <v>0</v>
      </c>
      <c r="C260" s="19">
        <f>B260/$B$13</f>
        <v>0</v>
      </c>
    </row>
    <row r="261" spans="1:3" x14ac:dyDescent="0.25">
      <c r="A261" s="23" t="str">
        <f>'ESF-Ausw'!A102</f>
        <v>in schulischer/beruflicher Bildung</v>
      </c>
      <c r="B261" s="23">
        <f>'ESF-Ausw'!E104</f>
        <v>0</v>
      </c>
      <c r="C261" s="19">
        <f t="shared" ref="C261:C262" si="8">B261/$B$13</f>
        <v>0</v>
      </c>
    </row>
    <row r="262" spans="1:3" x14ac:dyDescent="0.25">
      <c r="A262" s="23" t="str">
        <f>'ESF-Ausw'!A108</f>
        <v>Qualifizierung erhalten</v>
      </c>
      <c r="B262" s="23">
        <f>'ESF-Ausw'!E110</f>
        <v>89</v>
      </c>
      <c r="C262" s="19">
        <f t="shared" si="8"/>
        <v>0.89898989898989901</v>
      </c>
    </row>
    <row r="263" spans="1:3" x14ac:dyDescent="0.25">
      <c r="A263" s="23" t="str">
        <f>'ESF-Ausw'!A99</f>
        <v>Arbeit aufgenommen oder selbstständig</v>
      </c>
      <c r="B263" s="23">
        <f>'ESF-Ausw'!E101</f>
        <v>1</v>
      </c>
      <c r="C263" s="19">
        <f>B263/$B$13</f>
        <v>1.0101010101010102E-2</v>
      </c>
    </row>
    <row r="264" spans="1:3" x14ac:dyDescent="0.25">
      <c r="A264" s="23"/>
      <c r="B264" s="23"/>
      <c r="C264" s="19"/>
    </row>
    <row r="265" spans="1:3" x14ac:dyDescent="0.25">
      <c r="A265" s="1" t="s">
        <v>149</v>
      </c>
      <c r="B265" s="23"/>
      <c r="C265" s="19"/>
    </row>
    <row r="266" spans="1:3" x14ac:dyDescent="0.25">
      <c r="A266" s="38" t="str">
        <f>'ESF-Ausw'!A152</f>
        <v>Nichterwerbstätige TN, die neu auf Arbeitsuche sind</v>
      </c>
      <c r="B266" s="38">
        <f>'ESF-Ausw'!E152</f>
        <v>0</v>
      </c>
      <c r="C266" s="19">
        <f>B266/Überblick!$B$13</f>
        <v>0</v>
      </c>
    </row>
    <row r="267" spans="1:3" x14ac:dyDescent="0.25">
      <c r="A267" s="38" t="str">
        <f>'ESF-Ausw'!A155</f>
        <v>TN, die eine schulische/berufliche Bildung absolvieren</v>
      </c>
      <c r="B267" s="38">
        <f>'ESF-Ausw'!E155</f>
        <v>0</v>
      </c>
      <c r="C267" s="19">
        <f>B267/Überblick!$B$13</f>
        <v>0</v>
      </c>
    </row>
    <row r="268" spans="1:3" x14ac:dyDescent="0.25">
      <c r="A268" s="38" t="str">
        <f>'ESF-Ausw'!A158</f>
        <v>TN, die eine Qualifizierung erlangen</v>
      </c>
      <c r="B268" s="38">
        <f>'ESF-Ausw'!E158</f>
        <v>89</v>
      </c>
      <c r="C268" s="19">
        <f>B268/Überblick!$B$13</f>
        <v>0.89898989898989901</v>
      </c>
    </row>
    <row r="269" spans="1:3" x14ac:dyDescent="0.25">
      <c r="A269" s="38" t="str">
        <f>'ESF-Ausw'!A161</f>
        <v>TN, die einen Arbeitsplatz haben, einschließlich Selbständige</v>
      </c>
      <c r="B269" s="38">
        <f>'ESF-Ausw'!E161</f>
        <v>0</v>
      </c>
      <c r="C269" s="19">
        <f>B269/Überblick!$B$13</f>
        <v>0</v>
      </c>
    </row>
    <row r="270" spans="1:3" x14ac:dyDescent="0.25">
      <c r="A270" s="38"/>
      <c r="B270" s="38"/>
      <c r="C270" s="19"/>
    </row>
    <row r="271" spans="1:3" ht="18.75" x14ac:dyDescent="0.3">
      <c r="A271" s="35" t="s">
        <v>381</v>
      </c>
      <c r="B271" s="37"/>
      <c r="C271" s="37"/>
    </row>
    <row r="272" spans="1:3" s="1" customFormat="1" x14ac:dyDescent="0.25">
      <c r="A272" s="1" t="str">
        <f>'EC-Ausw'!B162</f>
        <v>Qualifizierung zum/zur Elternbegleiter/in</v>
      </c>
    </row>
    <row r="273" spans="1:3" x14ac:dyDescent="0.25">
      <c r="A273" t="str">
        <f>'EC-Ausw'!E162</f>
        <v>Nicht angegeben</v>
      </c>
      <c r="B273">
        <f>'EC-Ausw'!F162</f>
        <v>10</v>
      </c>
      <c r="C273" s="19">
        <f>B273/$B$13</f>
        <v>0.10101010101010101</v>
      </c>
    </row>
    <row r="274" spans="1:3" x14ac:dyDescent="0.25">
      <c r="A274" t="str">
        <f>'EC-Ausw'!E163</f>
        <v>Nein</v>
      </c>
      <c r="B274">
        <f>'EC-Ausw'!F163</f>
        <v>0</v>
      </c>
      <c r="C274" s="19">
        <f t="shared" ref="C274:C289" si="9">B274/$B$13</f>
        <v>0</v>
      </c>
    </row>
    <row r="275" spans="1:3" x14ac:dyDescent="0.25">
      <c r="A275" t="str">
        <f>'EC-Ausw'!E164</f>
        <v>Ja</v>
      </c>
      <c r="B275">
        <f>'EC-Ausw'!F164</f>
        <v>89</v>
      </c>
      <c r="C275" s="19">
        <f t="shared" si="9"/>
        <v>0.89898989898989901</v>
      </c>
    </row>
    <row r="276" spans="1:3" x14ac:dyDescent="0.25">
      <c r="C276" s="19"/>
    </row>
    <row r="277" spans="1:3" x14ac:dyDescent="0.25">
      <c r="A277" s="1" t="str">
        <f>'EC-Ausw'!B165</f>
        <v>Gründe für die vorzeitige Beendigung</v>
      </c>
      <c r="C277" s="19"/>
    </row>
    <row r="278" spans="1:3" x14ac:dyDescent="0.25">
      <c r="A278" t="str">
        <f>'EC-Ausw'!E165</f>
        <v>keine Angabe</v>
      </c>
      <c r="B278">
        <f>'EC-Ausw'!F165</f>
        <v>87</v>
      </c>
      <c r="C278" s="19">
        <f t="shared" si="9"/>
        <v>0.87878787878787878</v>
      </c>
    </row>
    <row r="279" spans="1:3" x14ac:dyDescent="0.25">
      <c r="A279" t="str">
        <f>'EC-Ausw'!E166</f>
        <v>Das 3.Kursmodul endete früher als geplant</v>
      </c>
      <c r="B279">
        <f>'EC-Ausw'!F166</f>
        <v>0</v>
      </c>
      <c r="C279" s="19">
        <f t="shared" si="9"/>
        <v>0</v>
      </c>
    </row>
    <row r="280" spans="1:3" x14ac:dyDescent="0.25">
      <c r="A280" t="str">
        <f>'EC-Ausw'!E167</f>
        <v>Stornierung vor Kursbeginn</v>
      </c>
      <c r="B280">
        <f>'EC-Ausw'!F167</f>
        <v>9</v>
      </c>
      <c r="C280" s="19">
        <f t="shared" si="9"/>
        <v>9.0909090909090912E-2</v>
      </c>
    </row>
    <row r="281" spans="1:3" x14ac:dyDescent="0.25">
      <c r="A281" t="str">
        <f>'EC-Ausw'!E168</f>
        <v>Teilnehmdende/r ist nicht erschienen zum Kursbeginn</v>
      </c>
      <c r="B281">
        <f>'EC-Ausw'!F168</f>
        <v>0</v>
      </c>
      <c r="C281" s="19">
        <f t="shared" si="9"/>
        <v>0</v>
      </c>
    </row>
    <row r="282" spans="1:3" x14ac:dyDescent="0.25">
      <c r="A282" t="str">
        <f>'EC-Ausw'!E169</f>
        <v>Unzufriedenheit mit den Qualifizierungsinhalten</v>
      </c>
      <c r="B282">
        <f>'EC-Ausw'!F169</f>
        <v>0</v>
      </c>
      <c r="C282" s="19">
        <f t="shared" si="9"/>
        <v>0</v>
      </c>
    </row>
    <row r="283" spans="1:3" x14ac:dyDescent="0.25">
      <c r="A283" t="str">
        <f>'EC-Ausw'!E170</f>
        <v>Persönliche Gründe (Umzug o.ä.)</v>
      </c>
      <c r="B283">
        <f>'EC-Ausw'!F170</f>
        <v>1</v>
      </c>
      <c r="C283" s="19">
        <f t="shared" si="9"/>
        <v>1.0101010101010102E-2</v>
      </c>
    </row>
    <row r="284" spans="1:3" x14ac:dyDescent="0.25">
      <c r="A284" t="str">
        <f>'EC-Ausw'!E171</f>
        <v>Sonstiges</v>
      </c>
      <c r="B284">
        <f>'EC-Ausw'!F171</f>
        <v>2</v>
      </c>
      <c r="C284" s="19">
        <f t="shared" si="9"/>
        <v>2.0202020202020204E-2</v>
      </c>
    </row>
    <row r="285" spans="1:3" x14ac:dyDescent="0.25">
      <c r="C285" s="19"/>
    </row>
    <row r="286" spans="1:3" x14ac:dyDescent="0.25">
      <c r="A286" s="1" t="str">
        <f>'EC-Ausw'!B172</f>
        <v xml:space="preserve">Der/die Teilnehmende hat im Laufe der Qualifizierung den Kurs gewechselt </v>
      </c>
      <c r="C286" s="19"/>
    </row>
    <row r="287" spans="1:3" x14ac:dyDescent="0.25">
      <c r="A287" t="str">
        <f>'EC-Ausw'!E172</f>
        <v>Nicht angegeben</v>
      </c>
      <c r="B287">
        <f>'EC-Ausw'!F172</f>
        <v>0</v>
      </c>
      <c r="C287" s="19">
        <f t="shared" si="9"/>
        <v>0</v>
      </c>
    </row>
    <row r="288" spans="1:3" x14ac:dyDescent="0.25">
      <c r="A288" t="str">
        <f>'EC-Ausw'!E173</f>
        <v>Nein</v>
      </c>
      <c r="B288">
        <f>'EC-Ausw'!F173</f>
        <v>92</v>
      </c>
      <c r="C288" s="19">
        <f t="shared" si="9"/>
        <v>0.92929292929292928</v>
      </c>
    </row>
    <row r="289" spans="1:3" x14ac:dyDescent="0.25">
      <c r="A289" t="str">
        <f>'EC-Ausw'!E174</f>
        <v>Ja</v>
      </c>
      <c r="B289">
        <f>'EC-Ausw'!F174</f>
        <v>7</v>
      </c>
      <c r="C289" s="19">
        <f t="shared" si="9"/>
        <v>7.0707070707070704E-2</v>
      </c>
    </row>
  </sheetData>
  <mergeCells count="3">
    <mergeCell ref="A3:C3"/>
    <mergeCell ref="A2:C2"/>
    <mergeCell ref="B255:C255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
&amp;P/&amp;N</oddFooter>
    <firstHeader>&amp;R&amp;D</firstHeader>
  </headerFooter>
  <rowBreaks count="1" manualBreakCount="1">
    <brk id="25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7"/>
  <sheetViews>
    <sheetView workbookViewId="0">
      <pane ySplit="1" topLeftCell="A140" activePane="bottomLeft" state="frozen"/>
      <selection pane="bottomLeft" activeCell="J7" sqref="J7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99</v>
      </c>
      <c r="B2" s="13" t="s">
        <v>362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>
        <f>SUMPRODUCT((INDEX([1]Rohdaten!$A$2:$GG$19999,,MATCH(B3,[1]Rohdaten!$1:$1,))&amp;""=C3&amp;"")*([1]Rohdaten!$A$2:$A$19999&lt;&gt;""))</f>
        <v>0</v>
      </c>
      <c r="F3" s="4">
        <f t="shared" ref="F3:F20" si="0">IF(MATCH(B3,$B:$B,0)=ROW(B3),SUM(E3:E5),"")</f>
        <v>100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>
        <f>SUMPRODUCT((INDEX([1]Rohdaten!$A$2:$GG$19999,,MATCH(B4,[1]Rohdaten!$1:$1,))&amp;""=C4&amp;"")*([1]Rohdaten!$A$2:$A$19999&lt;&gt;""))</f>
        <v>96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>
        <f>SUMPRODUCT((INDEX([1]Rohdaten!$A$2:$GG$19999,,MATCH(B5,[1]Rohdaten!$1:$1,))&amp;""=C5&amp;"")*([1]Rohdaten!$A$2:$A$19999&lt;&gt;""))</f>
        <v>4</v>
      </c>
      <c r="F5" s="4" t="str">
        <f t="shared" si="0"/>
        <v/>
      </c>
    </row>
    <row r="6" spans="1:6" x14ac:dyDescent="0.25">
      <c r="A6" t="s">
        <v>102</v>
      </c>
      <c r="B6" s="4" t="s">
        <v>1</v>
      </c>
      <c r="C6" s="4"/>
      <c r="D6" s="4" t="s">
        <v>48</v>
      </c>
      <c r="E6" s="4">
        <f>SUMPRODUCT((INDEX([1]Rohdaten!$A$2:$GG$19999,,MATCH(B6,[1]Rohdaten!$1:$1,))&amp;""=C6&amp;"")*([1]Rohdaten!$A$2:$A$19999&lt;&gt;""))</f>
        <v>0</v>
      </c>
      <c r="F6" s="4">
        <f t="shared" si="0"/>
        <v>100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>
        <f>SUMPRODUCT((INDEX([1]Rohdaten!$A$2:$GG$19999,,MATCH(B7,[1]Rohdaten!$1:$1,))&amp;""=C7&amp;"")*([1]Rohdaten!$A$2:$A$19999&lt;&gt;""))</f>
        <v>95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>
        <f>SUMPRODUCT((INDEX([1]Rohdaten!$A$2:$GG$19999,,MATCH(B8,[1]Rohdaten!$1:$1,))&amp;""=C8&amp;"")*([1]Rohdaten!$A$2:$A$19999&lt;&gt;""))</f>
        <v>5</v>
      </c>
      <c r="F8" s="4" t="str">
        <f t="shared" si="0"/>
        <v/>
      </c>
    </row>
    <row r="9" spans="1:6" x14ac:dyDescent="0.25">
      <c r="A9" t="s">
        <v>150</v>
      </c>
      <c r="B9" s="4" t="s">
        <v>2</v>
      </c>
      <c r="C9" s="4"/>
      <c r="D9" s="4" t="s">
        <v>48</v>
      </c>
      <c r="E9" s="4">
        <f>SUMPRODUCT((INDEX([1]Rohdaten!$A$2:$GG$19999,,MATCH(B9,[1]Rohdaten!$1:$1,))&amp;""=C9&amp;"")*([1]Rohdaten!$A$2:$A$19999&lt;&gt;""))</f>
        <v>0</v>
      </c>
      <c r="F9" s="4">
        <f t="shared" si="0"/>
        <v>100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>
        <f>SUMPRODUCT((INDEX([1]Rohdaten!$A$2:$GG$19999,,MATCH(B10,[1]Rohdaten!$1:$1,))&amp;""=C10&amp;"")*([1]Rohdaten!$A$2:$A$19999&lt;&gt;""))</f>
        <v>89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>
        <f>SUMPRODUCT((INDEX([1]Rohdaten!$A$2:$GG$19999,,MATCH(B11,[1]Rohdaten!$1:$1,))&amp;""=C11&amp;"")*([1]Rohdaten!$A$2:$A$19999&lt;&gt;""))</f>
        <v>11</v>
      </c>
      <c r="F11" s="4" t="str">
        <f t="shared" si="0"/>
        <v/>
      </c>
    </row>
    <row r="12" spans="1:6" x14ac:dyDescent="0.25">
      <c r="A12" t="s">
        <v>103</v>
      </c>
      <c r="B12" s="4" t="s">
        <v>3</v>
      </c>
      <c r="C12" s="4"/>
      <c r="D12" s="4" t="s">
        <v>48</v>
      </c>
      <c r="E12" s="4">
        <f>SUMPRODUCT((INDEX([1]Rohdaten!$A$2:$GG$19999,,MATCH(B12,[1]Rohdaten!$1:$1,))&amp;""=C12&amp;"")*([1]Rohdaten!$A$2:$A$19999&lt;&gt;""))</f>
        <v>0</v>
      </c>
      <c r="F12" s="4">
        <f t="shared" si="0"/>
        <v>100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>
        <f>SUMPRODUCT((INDEX([1]Rohdaten!$A$2:$GG$19999,,MATCH(B13,[1]Rohdaten!$1:$1,))&amp;""=C13&amp;"")*([1]Rohdaten!$A$2:$A$19999&lt;&gt;""))</f>
        <v>98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>
        <f>SUMPRODUCT((INDEX([1]Rohdaten!$A$2:$GG$19999,,MATCH(B14,[1]Rohdaten!$1:$1,))&amp;""=C14&amp;"")*([1]Rohdaten!$A$2:$A$19999&lt;&gt;""))</f>
        <v>2</v>
      </c>
      <c r="F14" s="4" t="str">
        <f t="shared" si="0"/>
        <v/>
      </c>
    </row>
    <row r="15" spans="1:6" x14ac:dyDescent="0.25">
      <c r="A15" t="s">
        <v>121</v>
      </c>
      <c r="B15" s="4" t="s">
        <v>4</v>
      </c>
      <c r="C15" s="4"/>
      <c r="D15" s="4" t="s">
        <v>48</v>
      </c>
      <c r="E15" s="4">
        <f>SUMPRODUCT((INDEX([1]Rohdaten!$A$2:$GG$19999,,MATCH(B15,[1]Rohdaten!$1:$1,))&amp;""=C15&amp;"")*([1]Rohdaten!$A$2:$A$19999&lt;&gt;""))</f>
        <v>0</v>
      </c>
      <c r="F15" s="4">
        <f t="shared" si="0"/>
        <v>100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>
        <f>SUMPRODUCT((INDEX([1]Rohdaten!$A$2:$GG$19999,,MATCH(B16,[1]Rohdaten!$1:$1,))&amp;""=C16&amp;"")*([1]Rohdaten!$A$2:$A$19999&lt;&gt;""))</f>
        <v>99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>
        <f>SUMPRODUCT((INDEX([1]Rohdaten!$A$2:$GG$19999,,MATCH(B17,[1]Rohdaten!$1:$1,))&amp;""=C17&amp;"")*([1]Rohdaten!$A$2:$A$19999&lt;&gt;""))</f>
        <v>1</v>
      </c>
      <c r="F17" s="4" t="str">
        <f t="shared" si="0"/>
        <v/>
      </c>
    </row>
    <row r="18" spans="1:6" x14ac:dyDescent="0.25">
      <c r="A18" t="s">
        <v>104</v>
      </c>
      <c r="B18" s="4" t="s">
        <v>5</v>
      </c>
      <c r="C18" s="4"/>
      <c r="D18" s="4" t="s">
        <v>48</v>
      </c>
      <c r="E18" s="4">
        <f>SUMPRODUCT((INDEX([1]Rohdaten!$A$2:$GG$19999,,MATCH(B18,[1]Rohdaten!$1:$1,))&amp;""=C18&amp;"")*([1]Rohdaten!$A$2:$A$19999&lt;&gt;""))</f>
        <v>0</v>
      </c>
      <c r="F18" s="4">
        <f t="shared" si="0"/>
        <v>100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>
        <f>SUMPRODUCT((INDEX([1]Rohdaten!$A$2:$GG$19999,,MATCH(B19,[1]Rohdaten!$1:$1,))&amp;""=C19&amp;"")*([1]Rohdaten!$A$2:$A$19999&lt;&gt;""))</f>
        <v>6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>
        <f>SUMPRODUCT((INDEX([1]Rohdaten!$A$2:$GG$19999,,MATCH(B20,[1]Rohdaten!$1:$1,))&amp;""=C20&amp;"")*([1]Rohdaten!$A$2:$A$19999&lt;&gt;""))</f>
        <v>94</v>
      </c>
      <c r="F20" s="4" t="str">
        <f t="shared" si="0"/>
        <v/>
      </c>
    </row>
    <row r="21" spans="1:6" x14ac:dyDescent="0.25">
      <c r="A21" t="s">
        <v>105</v>
      </c>
      <c r="B21" s="4" t="s">
        <v>6</v>
      </c>
      <c r="C21" s="4"/>
      <c r="D21" s="4" t="s">
        <v>48</v>
      </c>
      <c r="E21" s="4">
        <f>SUMPRODUCT((INDEX([1]Rohdaten!$A$2:$GG$19999,,MATCH(B21,[1]Rohdaten!$1:$1,))&amp;""=C21&amp;"")*([1]Rohdaten!$A$2:$A$19999&lt;&gt;""))</f>
        <v>0</v>
      </c>
      <c r="F21" s="4">
        <f t="shared" ref="F21:F31" si="1">IF(MATCH(B21,$B:$B,0)=ROW(B21),SUM(E21:E31),"")</f>
        <v>100</v>
      </c>
    </row>
    <row r="22" spans="1:6" x14ac:dyDescent="0.25">
      <c r="A22"/>
      <c r="B22" s="4" t="s">
        <v>6</v>
      </c>
      <c r="C22" s="4">
        <v>0</v>
      </c>
      <c r="D22" s="5" t="s">
        <v>60</v>
      </c>
      <c r="E22" s="4">
        <f>SUMPRODUCT((INDEX([1]Rohdaten!$A$2:$GG$19999,,MATCH(B22,[1]Rohdaten!$1:$1,))&amp;""=C22&amp;"")*([1]Rohdaten!$A$2:$A$19999&lt;&gt;""))</f>
        <v>0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61</v>
      </c>
      <c r="E23" s="4">
        <f>SUMPRODUCT((INDEX([1]Rohdaten!$A$2:$GG$19999,,MATCH(B23,[1]Rohdaten!$1:$1,))&amp;""=C23&amp;"")*([1]Rohdaten!$A$2:$A$19999&lt;&gt;""))</f>
        <v>0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62</v>
      </c>
      <c r="E24" s="4">
        <f>SUMPRODUCT((INDEX([1]Rohdaten!$A$2:$GG$19999,,MATCH(B24,[1]Rohdaten!$1:$1,))&amp;""=C24&amp;"")*([1]Rohdaten!$A$2:$A$19999&lt;&gt;""))</f>
        <v>1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63</v>
      </c>
      <c r="E25" s="4">
        <f>SUMPRODUCT((INDEX([1]Rohdaten!$A$2:$GG$19999,,MATCH(B25,[1]Rohdaten!$1:$1,))&amp;""=C25&amp;"")*([1]Rohdaten!$A$2:$A$19999&lt;&gt;""))</f>
        <v>0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64</v>
      </c>
      <c r="E26" s="4">
        <f>SUMPRODUCT((INDEX([1]Rohdaten!$A$2:$GG$19999,,MATCH(B26,[1]Rohdaten!$1:$1,))&amp;""=C26&amp;"")*([1]Rohdaten!$A$2:$A$19999&lt;&gt;""))</f>
        <v>47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365</v>
      </c>
      <c r="E27" s="4">
        <f>SUMPRODUCT((INDEX([1]Rohdaten!$A$2:$GG$19999,,MATCH(B27,[1]Rohdaten!$1:$1,))&amp;""=C27&amp;"")*([1]Rohdaten!$A$2:$A$19999&lt;&gt;""))</f>
        <v>0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65</v>
      </c>
      <c r="E28" s="4">
        <f>SUMPRODUCT((INDEX([1]Rohdaten!$A$2:$GG$19999,,MATCH(B28,[1]Rohdaten!$1:$1,))&amp;""=C28&amp;"")*([1]Rohdaten!$A$2:$A$19999&lt;&gt;""))</f>
        <v>0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66</v>
      </c>
      <c r="E29" s="4">
        <f>SUMPRODUCT((INDEX([1]Rohdaten!$A$2:$GG$19999,,MATCH(B29,[1]Rohdaten!$1:$1,))&amp;""=C29&amp;"")*([1]Rohdaten!$A$2:$A$19999&lt;&gt;""))</f>
        <v>39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67</v>
      </c>
      <c r="E30" s="4">
        <f>SUMPRODUCT((INDEX([1]Rohdaten!$A$2:$GG$19999,,MATCH(B30,[1]Rohdaten!$1:$1,))&amp;""=C30&amp;"")*([1]Rohdaten!$A$2:$A$19999&lt;&gt;""))</f>
        <v>13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68</v>
      </c>
      <c r="E31" s="4">
        <f>SUMPRODUCT((INDEX([1]Rohdaten!$A$2:$GG$19999,,MATCH(B31,[1]Rohdaten!$1:$1,))&amp;""=C31&amp;"")*([1]Rohdaten!$A$2:$A$19999&lt;&gt;""))</f>
        <v>0</v>
      </c>
      <c r="F31" s="4" t="str">
        <f t="shared" si="1"/>
        <v/>
      </c>
    </row>
    <row r="32" spans="1:6" x14ac:dyDescent="0.25">
      <c r="A32" t="s">
        <v>106</v>
      </c>
      <c r="B32" s="4" t="s">
        <v>7</v>
      </c>
      <c r="C32" s="4"/>
      <c r="D32" s="4" t="s">
        <v>48</v>
      </c>
      <c r="E32" s="4">
        <f>SUMPRODUCT((INDEX([1]Rohdaten!$A$2:$GG$19999,,MATCH(B32,[1]Rohdaten!$1:$1,))&amp;""=C32&amp;"")*([1]Rohdaten!$A$2:$A$19999&lt;&gt;""))</f>
        <v>0</v>
      </c>
      <c r="F32" s="4">
        <f>IF(MATCH(B32,$B:$B,0)=ROW(B32),SUM(E32:E38),"")</f>
        <v>100</v>
      </c>
    </row>
    <row r="33" spans="1:6" x14ac:dyDescent="0.25">
      <c r="A33"/>
      <c r="B33" s="4" t="s">
        <v>7</v>
      </c>
      <c r="C33" s="4">
        <v>0</v>
      </c>
      <c r="D33" s="4" t="s">
        <v>56</v>
      </c>
      <c r="E33" s="4">
        <f>SUMPRODUCT((INDEX([1]Rohdaten!$A$2:$GG$19999,,MATCH(B33,[1]Rohdaten!$1:$1,))&amp;""=C33&amp;"")*([1]Rohdaten!$A$2:$A$19999&lt;&gt;""))</f>
        <v>2</v>
      </c>
      <c r="F33" s="4" t="str">
        <f>IF(MATCH(B33,$B:$B,0)=ROW(B33),SUM(E33:E43),"")</f>
        <v/>
      </c>
    </row>
    <row r="34" spans="1:6" x14ac:dyDescent="0.25">
      <c r="A34"/>
      <c r="B34" s="4" t="s">
        <v>7</v>
      </c>
      <c r="C34" s="4">
        <v>1</v>
      </c>
      <c r="D34" s="4" t="s">
        <v>366</v>
      </c>
      <c r="E34" s="4">
        <f>SUMPRODUCT((INDEX([1]Rohdaten!$A$2:$GG$19999,,MATCH(B34,[1]Rohdaten!$1:$1,))&amp;""=C34&amp;"")*([1]Rohdaten!$A$2:$A$19999&lt;&gt;""))</f>
        <v>64</v>
      </c>
      <c r="F34" s="4" t="str">
        <f>IF(MATCH(B34,$B:$B,0)=ROW(B34),SUM(E34:E44),"")</f>
        <v/>
      </c>
    </row>
    <row r="35" spans="1:6" x14ac:dyDescent="0.25">
      <c r="A35"/>
      <c r="B35" s="4" t="s">
        <v>7</v>
      </c>
      <c r="C35" s="4">
        <v>2</v>
      </c>
      <c r="D35" s="4" t="s">
        <v>59</v>
      </c>
      <c r="E35" s="4">
        <f>SUMPRODUCT((INDEX([1]Rohdaten!$A$2:$GG$19999,,MATCH(B35,[1]Rohdaten!$1:$1,))&amp;""=C35&amp;"")*([1]Rohdaten!$A$2:$A$19999&lt;&gt;""))</f>
        <v>26</v>
      </c>
      <c r="F35" s="4" t="str">
        <f>IF(MATCH(B35,$B:$B,0)=ROW(B35),SUM(E35:E45),"")</f>
        <v/>
      </c>
    </row>
    <row r="36" spans="1:6" x14ac:dyDescent="0.25">
      <c r="A36"/>
      <c r="B36" s="4" t="s">
        <v>7</v>
      </c>
      <c r="C36" s="4">
        <v>3</v>
      </c>
      <c r="D36" s="4" t="s">
        <v>57</v>
      </c>
      <c r="E36" s="4">
        <f>SUMPRODUCT((INDEX([1]Rohdaten!$A$2:$GG$19999,,MATCH(B36,[1]Rohdaten!$1:$1,))&amp;""=C36&amp;"")*([1]Rohdaten!$A$2:$A$19999&lt;&gt;""))</f>
        <v>8</v>
      </c>
      <c r="F36" s="4" t="str">
        <f>IF(MATCH(B36,$B:$B,0)=ROW(B36),SUM(E36:E46),"")</f>
        <v/>
      </c>
    </row>
    <row r="37" spans="1:6" x14ac:dyDescent="0.25">
      <c r="A37"/>
      <c r="B37" s="4" t="s">
        <v>7</v>
      </c>
      <c r="C37" s="4">
        <v>4</v>
      </c>
      <c r="D37" s="4" t="s">
        <v>58</v>
      </c>
      <c r="E37" s="4">
        <f>SUMPRODUCT((INDEX([1]Rohdaten!$A$2:$GG$19999,,MATCH(B37,[1]Rohdaten!$1:$1,))&amp;""=C37&amp;"")*([1]Rohdaten!$A$2:$A$19999&lt;&gt;""))</f>
        <v>0</v>
      </c>
      <c r="F37" s="4" t="str">
        <f>IF(MATCH(B37,$B:$B,0)=ROW(B37),SUM(E37:E46),"")</f>
        <v/>
      </c>
    </row>
    <row r="38" spans="1:6" x14ac:dyDescent="0.25">
      <c r="A38" t="s">
        <v>100</v>
      </c>
      <c r="B38" s="4" t="s">
        <v>8</v>
      </c>
      <c r="C38" s="4"/>
      <c r="D38" s="4" t="s">
        <v>48</v>
      </c>
      <c r="E38" s="4">
        <f>SUMPRODUCT((INDEX([1]Rohdaten!$A$2:$GG$19999,,MATCH(B38,[1]Rohdaten!$1:$1,))&amp;""=C38&amp;"")*([1]Rohdaten!$A$2:$A$19999&lt;&gt;""))</f>
        <v>0</v>
      </c>
      <c r="F38" s="4">
        <f>IF(MATCH(B38,$B:$B,0)=ROW(B38),SUM(E38:E40),"")</f>
        <v>100</v>
      </c>
    </row>
    <row r="39" spans="1:6" x14ac:dyDescent="0.25">
      <c r="A39"/>
      <c r="B39" s="4" t="s">
        <v>8</v>
      </c>
      <c r="C39" s="4">
        <v>0</v>
      </c>
      <c r="D39" s="4" t="s">
        <v>49</v>
      </c>
      <c r="E39" s="4">
        <f>SUMPRODUCT((INDEX([1]Rohdaten!$A$2:$GG$19999,,MATCH(B39,[1]Rohdaten!$1:$1,))&amp;""=C39&amp;"")*([1]Rohdaten!$A$2:$A$19999&lt;&gt;""))</f>
        <v>48</v>
      </c>
      <c r="F39" s="4"/>
    </row>
    <row r="40" spans="1:6" x14ac:dyDescent="0.25">
      <c r="A40"/>
      <c r="B40" s="4" t="s">
        <v>8</v>
      </c>
      <c r="C40" s="4">
        <v>1</v>
      </c>
      <c r="D40" s="4" t="s">
        <v>50</v>
      </c>
      <c r="E40" s="4">
        <f>SUMPRODUCT((INDEX([1]Rohdaten!$A$2:$GG$19999,,MATCH(B40,[1]Rohdaten!$1:$1,))&amp;""=C40&amp;"")*([1]Rohdaten!$A$2:$A$19999&lt;&gt;""))</f>
        <v>52</v>
      </c>
      <c r="F40" s="4"/>
    </row>
    <row r="41" spans="1:6" x14ac:dyDescent="0.25">
      <c r="A41" t="s">
        <v>118</v>
      </c>
      <c r="B41" s="4" t="s">
        <v>9</v>
      </c>
      <c r="C41" s="4"/>
      <c r="D41" s="4" t="s">
        <v>48</v>
      </c>
      <c r="E41" s="4">
        <f>SUMPRODUCT((INDEX([1]Rohdaten!$A$2:$GG$19999,,MATCH(B41,[1]Rohdaten!$1:$1,))&amp;""=C41&amp;"")*([1]Rohdaten!$A$2:$A$19999&lt;&gt;""))</f>
        <v>0</v>
      </c>
      <c r="F41" s="4">
        <f>IF(MATCH(B41,$B:$B,0)=ROW(B41),SUM(E41:E43),"")</f>
        <v>100</v>
      </c>
    </row>
    <row r="42" spans="1:6" x14ac:dyDescent="0.25">
      <c r="A42"/>
      <c r="B42" s="4" t="s">
        <v>9</v>
      </c>
      <c r="C42" s="4">
        <v>0</v>
      </c>
      <c r="D42" s="4" t="s">
        <v>49</v>
      </c>
      <c r="E42" s="4">
        <f>SUMPRODUCT((INDEX([1]Rohdaten!$A$2:$GG$19999,,MATCH(B42,[1]Rohdaten!$1:$1,))&amp;""=C42&amp;"")*([1]Rohdaten!$A$2:$A$19999&lt;&gt;""))</f>
        <v>27</v>
      </c>
      <c r="F42" s="4" t="str">
        <f>IF(MATCH(B42,$B:$B,0)=ROW(B42),SUM(E42:E51),"")</f>
        <v/>
      </c>
    </row>
    <row r="43" spans="1:6" x14ac:dyDescent="0.25">
      <c r="A43"/>
      <c r="B43" s="4" t="s">
        <v>9</v>
      </c>
      <c r="C43" s="4">
        <v>1</v>
      </c>
      <c r="D43" s="4" t="s">
        <v>50</v>
      </c>
      <c r="E43" s="4">
        <f>SUMPRODUCT((INDEX([1]Rohdaten!$A$2:$GG$19999,,MATCH(B43,[1]Rohdaten!$1:$1,))&amp;""=C43&amp;"")*([1]Rohdaten!$A$2:$A$19999&lt;&gt;""))</f>
        <v>73</v>
      </c>
      <c r="F43" s="4" t="str">
        <f>IF(MATCH(B43,$B:$B,0)=ROW(B43),SUM(E43:E52),"")</f>
        <v/>
      </c>
    </row>
    <row r="44" spans="1:6" x14ac:dyDescent="0.25">
      <c r="A44" t="s">
        <v>101</v>
      </c>
      <c r="B44" s="4" t="s">
        <v>10</v>
      </c>
      <c r="C44" s="4"/>
      <c r="D44" s="4" t="s">
        <v>48</v>
      </c>
      <c r="E44" s="4">
        <f>SUMPRODUCT((INDEX([1]Rohdaten!$A$2:$GG$19999,,MATCH(B44,[1]Rohdaten!$1:$1,))&amp;""=C44&amp;"")*([1]Rohdaten!$A$2:$A$19999&lt;&gt;""))</f>
        <v>0</v>
      </c>
      <c r="F44" s="4">
        <f>IF(MATCH(B44,$B:$B,0)=ROW(B44),SUM(E44:E46),"")</f>
        <v>100</v>
      </c>
    </row>
    <row r="45" spans="1:6" x14ac:dyDescent="0.25">
      <c r="A45"/>
      <c r="B45" s="4" t="s">
        <v>10</v>
      </c>
      <c r="C45" s="4">
        <v>0</v>
      </c>
      <c r="D45" s="4" t="s">
        <v>49</v>
      </c>
      <c r="E45" s="4">
        <f>SUMPRODUCT((INDEX([1]Rohdaten!$A$2:$GG$19999,,MATCH(B45,[1]Rohdaten!$1:$1,))&amp;""=C45&amp;"")*([1]Rohdaten!$A$2:$A$19999&lt;&gt;""))</f>
        <v>94</v>
      </c>
      <c r="F45" s="4" t="str">
        <f>IF(MATCH(B45,$B:$B,0)=ROW(B45),SUM(E45:E46),"")</f>
        <v/>
      </c>
    </row>
    <row r="46" spans="1:6" x14ac:dyDescent="0.25">
      <c r="A46"/>
      <c r="B46" s="4" t="s">
        <v>10</v>
      </c>
      <c r="C46" s="4">
        <v>1</v>
      </c>
      <c r="D46" s="4" t="s">
        <v>50</v>
      </c>
      <c r="E46" s="4">
        <f>SUMPRODUCT((INDEX([1]Rohdaten!$A$2:$GG$19999,,MATCH(B46,[1]Rohdaten!$1:$1,))&amp;""=C46&amp;"")*([1]Rohdaten!$A$2:$A$19999&lt;&gt;""))</f>
        <v>6</v>
      </c>
      <c r="F46" s="4" t="str">
        <f>IF(MATCH(B46,$B:$B,0)=ROW(B46),SUM(E46:E47),"")</f>
        <v/>
      </c>
    </row>
    <row r="47" spans="1:6" x14ac:dyDescent="0.25">
      <c r="A47" t="s">
        <v>69</v>
      </c>
      <c r="B47" s="7" t="s">
        <v>82</v>
      </c>
      <c r="C47" s="6"/>
      <c r="D47" s="8" t="s">
        <v>70</v>
      </c>
      <c r="E47" s="4" t="e">
        <f>SUMPRODUCT((INDEX([1]Rohdaten!$A$2:$GG$19999,,MATCH(B47,[1]Rohdaten!$1:$1,))&amp;""=C47&amp;"")*([1]Rohdaten!$A$2:$A$19999&lt;&gt;""))</f>
        <v>#N/A</v>
      </c>
      <c r="F47" s="4" t="e">
        <f>IF(MATCH(B47,$B:$B,0)=ROW(B47),SUM(E47:E51),"")</f>
        <v>#N/A</v>
      </c>
    </row>
    <row r="48" spans="1:6" x14ac:dyDescent="0.25">
      <c r="A48"/>
      <c r="B48" s="4" t="s">
        <v>82</v>
      </c>
      <c r="C48" s="9">
        <v>0</v>
      </c>
      <c r="D48" s="5" t="s">
        <v>49</v>
      </c>
      <c r="E48" s="4" t="e">
        <f>SUMPRODUCT((INDEX([1]Rohdaten!$A$2:$GG$19999,,MATCH(B48,[1]Rohdaten!$1:$1,))&amp;""=C48&amp;"")*([1]Rohdaten!$A$2:$A$19999&lt;&gt;""))</f>
        <v>#N/A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82</v>
      </c>
      <c r="C49" s="9">
        <v>1</v>
      </c>
      <c r="D49" s="5" t="s">
        <v>71</v>
      </c>
      <c r="E49" s="4" t="e">
        <f>SUMPRODUCT((INDEX([1]Rohdaten!$A$2:$GG$19999,,MATCH(B49,[1]Rohdaten!$1:$1,))&amp;""=C49&amp;"")*([1]Rohdaten!$A$2:$A$19999&lt;&gt;""))</f>
        <v>#N/A</v>
      </c>
      <c r="F49" s="4" t="str">
        <f t="shared" si="2"/>
        <v/>
      </c>
    </row>
    <row r="50" spans="1:6" x14ac:dyDescent="0.25">
      <c r="A50"/>
      <c r="B50" s="4" t="s">
        <v>82</v>
      </c>
      <c r="C50" s="9">
        <v>2</v>
      </c>
      <c r="D50" s="5" t="s">
        <v>72</v>
      </c>
      <c r="E50" s="4" t="e">
        <f>SUMPRODUCT((INDEX([1]Rohdaten!$A$2:$GG$19999,,MATCH(B50,[1]Rohdaten!$1:$1,))&amp;""=C50&amp;"")*([1]Rohdaten!$A$2:$A$19999&lt;&gt;""))</f>
        <v>#N/A</v>
      </c>
      <c r="F50" s="4" t="str">
        <f t="shared" si="2"/>
        <v/>
      </c>
    </row>
    <row r="51" spans="1:6" x14ac:dyDescent="0.25">
      <c r="A51"/>
      <c r="B51" s="4" t="s">
        <v>82</v>
      </c>
      <c r="C51" s="9">
        <v>3</v>
      </c>
      <c r="D51" s="5" t="s">
        <v>73</v>
      </c>
      <c r="E51" s="4" t="e">
        <f>SUMPRODUCT((INDEX([1]Rohdaten!$A$2:$GG$19999,,MATCH(B51,[1]Rohdaten!$1:$1,))&amp;""=C51&amp;"")*([1]Rohdaten!$A$2:$A$19999&lt;&gt;""))</f>
        <v>#N/A</v>
      </c>
      <c r="F51" s="4" t="str">
        <f t="shared" si="2"/>
        <v/>
      </c>
    </row>
    <row r="52" spans="1:6" x14ac:dyDescent="0.25">
      <c r="A52" s="42" t="s">
        <v>74</v>
      </c>
      <c r="B52" s="51" t="s">
        <v>83</v>
      </c>
      <c r="C52" s="52"/>
      <c r="D52" s="53" t="s">
        <v>70</v>
      </c>
      <c r="E52" s="54" t="e">
        <f>SUMPRODUCT((INDEX([1]Rohdaten!$A$2:$GG$19999,,MATCH(B52,[1]Rohdaten!$1:$1,))&amp;""=C52&amp;"")*([1]Rohdaten!$A$2:$A$19999&lt;&gt;""))</f>
        <v>#N/A</v>
      </c>
      <c r="F52" s="54" t="e">
        <f t="shared" si="2"/>
        <v>#N/A</v>
      </c>
    </row>
    <row r="53" spans="1:6" x14ac:dyDescent="0.25">
      <c r="A53"/>
      <c r="B53" s="4" t="s">
        <v>83</v>
      </c>
      <c r="C53" s="9">
        <v>0</v>
      </c>
      <c r="D53" s="5" t="s">
        <v>49</v>
      </c>
      <c r="E53" s="4" t="e">
        <f>SUMPRODUCT((INDEX([1]Rohdaten!$A$2:$GG$19999,,MATCH(B53,[1]Rohdaten!$1:$1,))&amp;""=C53&amp;"")*([1]Rohdaten!$A$2:$A$19999&lt;&gt;""))</f>
        <v>#N/A</v>
      </c>
      <c r="F53" s="4" t="str">
        <f t="shared" si="2"/>
        <v/>
      </c>
    </row>
    <row r="54" spans="1:6" x14ac:dyDescent="0.25">
      <c r="A54"/>
      <c r="B54" s="4" t="s">
        <v>83</v>
      </c>
      <c r="C54" s="9">
        <v>1</v>
      </c>
      <c r="D54" s="5" t="s">
        <v>50</v>
      </c>
      <c r="E54" s="4" t="e">
        <f>SUMPRODUCT((INDEX([1]Rohdaten!$A$2:$GG$19999,,MATCH(B54,[1]Rohdaten!$1:$1,))&amp;""=C54&amp;"")*([1]Rohdaten!$A$2:$A$19999&lt;&gt;""))</f>
        <v>#N/A</v>
      </c>
      <c r="F54" s="4" t="str">
        <f t="shared" si="2"/>
        <v/>
      </c>
    </row>
    <row r="55" spans="1:6" x14ac:dyDescent="0.25">
      <c r="A55" t="s">
        <v>75</v>
      </c>
      <c r="B55" s="7" t="s">
        <v>13</v>
      </c>
      <c r="C55" s="6"/>
      <c r="D55" s="8" t="s">
        <v>70</v>
      </c>
      <c r="E55" s="4">
        <f>SUMPRODUCT((INDEX([1]Rohdaten!$A$2:$GG$19999,,MATCH(B55,[1]Rohdaten!$1:$1,))&amp;""=C55&amp;"")*([1]Rohdaten!$A$2:$A$19999&lt;&gt;""))</f>
        <v>0</v>
      </c>
      <c r="F55" s="4">
        <f t="shared" si="2"/>
        <v>100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>
        <f>SUMPRODUCT((INDEX([1]Rohdaten!$A$2:$GG$19999,,MATCH(B56,[1]Rohdaten!$1:$1,))&amp;""=C56&amp;"")*([1]Rohdaten!$A$2:$A$19999&lt;&gt;""))</f>
        <v>99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>
        <f>SUMPRODUCT((INDEX([1]Rohdaten!$A$2:$GG$19999,,MATCH(B57,[1]Rohdaten!$1:$1,))&amp;""=C57&amp;"")*([1]Rohdaten!$A$2:$A$19999&lt;&gt;""))</f>
        <v>1</v>
      </c>
      <c r="F57" s="4" t="str">
        <f t="shared" si="2"/>
        <v/>
      </c>
    </row>
    <row r="58" spans="1:6" x14ac:dyDescent="0.25">
      <c r="A58" t="s">
        <v>76</v>
      </c>
      <c r="B58" s="7" t="s">
        <v>11</v>
      </c>
      <c r="C58" s="6"/>
      <c r="D58" s="8" t="s">
        <v>70</v>
      </c>
      <c r="E58" s="4">
        <f>SUMPRODUCT((INDEX([1]Rohdaten!$A$2:$GG$19999,,MATCH(B58,[1]Rohdaten!$1:$1,))&amp;""=C58&amp;"")*([1]Rohdaten!$A$2:$A$19999&lt;&gt;""))</f>
        <v>0</v>
      </c>
      <c r="F58" s="4">
        <f>IF(MATCH(B58,$B:$B,0)=ROW(B58),SUM(E58:E61),"")</f>
        <v>100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>
        <f>SUMPRODUCT((INDEX([1]Rohdaten!$A$2:$GG$19999,,MATCH(B59,[1]Rohdaten!$1:$1,))&amp;""=C59&amp;"")*([1]Rohdaten!$A$2:$A$19999&lt;&gt;""))</f>
        <v>7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128</v>
      </c>
      <c r="E60" s="4">
        <f>SUMPRODUCT((INDEX([1]Rohdaten!$A$2:$GG$19999,,MATCH(B60,[1]Rohdaten!$1:$1,))&amp;""=C60&amp;"")*([1]Rohdaten!$A$2:$A$19999&lt;&gt;""))</f>
        <v>47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129</v>
      </c>
      <c r="E61" s="4">
        <f>SUMPRODUCT((INDEX([1]Rohdaten!$A$2:$GG$19999,,MATCH(B61,[1]Rohdaten!$1:$1,))&amp;""=C61&amp;"")*([1]Rohdaten!$A$2:$A$19999&lt;&gt;""))</f>
        <v>46</v>
      </c>
      <c r="F61" s="4" t="str">
        <f t="shared" si="3"/>
        <v/>
      </c>
    </row>
    <row r="62" spans="1:6" x14ac:dyDescent="0.25">
      <c r="A62" t="s">
        <v>77</v>
      </c>
      <c r="B62" s="7" t="s">
        <v>15</v>
      </c>
      <c r="C62" s="6"/>
      <c r="D62" s="8" t="s">
        <v>70</v>
      </c>
      <c r="E62" s="4">
        <f>SUMPRODUCT((INDEX([1]Rohdaten!$A$2:$GG$19999,,MATCH(B62,[1]Rohdaten!$1:$1,))&amp;""=C62&amp;"")*([1]Rohdaten!$A$2:$A$19999&lt;&gt;""))</f>
        <v>0</v>
      </c>
      <c r="F62" s="4">
        <f t="shared" si="3"/>
        <v>100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>
        <f>SUMPRODUCT((INDEX([1]Rohdaten!$A$2:$GG$19999,,MATCH(B63,[1]Rohdaten!$1:$1,))&amp;""=C63&amp;"")*([1]Rohdaten!$A$2:$A$19999&lt;&gt;""))</f>
        <v>95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>
        <f>SUMPRODUCT((INDEX([1]Rohdaten!$A$2:$GG$19999,,MATCH(B64,[1]Rohdaten!$1:$1,))&amp;""=C64&amp;"")*([1]Rohdaten!$A$2:$A$19999&lt;&gt;""))</f>
        <v>5</v>
      </c>
      <c r="F64" s="4" t="str">
        <f t="shared" si="3"/>
        <v/>
      </c>
    </row>
    <row r="65" spans="1:6" x14ac:dyDescent="0.25">
      <c r="A65" t="s">
        <v>78</v>
      </c>
      <c r="B65" s="7" t="s">
        <v>14</v>
      </c>
      <c r="C65" s="6"/>
      <c r="D65" s="8" t="s">
        <v>70</v>
      </c>
      <c r="E65" s="4">
        <f>SUMPRODUCT((INDEX([1]Rohdaten!$A$2:$GG$19999,,MATCH(B65,[1]Rohdaten!$1:$1,))&amp;""=C65&amp;"")*([1]Rohdaten!$A$2:$A$19999&lt;&gt;""))</f>
        <v>0</v>
      </c>
      <c r="F65" s="4">
        <f t="shared" si="3"/>
        <v>100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>
        <f>SUMPRODUCT((INDEX([1]Rohdaten!$A$2:$GG$19999,,MATCH(B66,[1]Rohdaten!$1:$1,))&amp;""=C66&amp;"")*([1]Rohdaten!$A$2:$A$19999&lt;&gt;""))</f>
        <v>91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>
        <f>SUMPRODUCT((INDEX([1]Rohdaten!$A$2:$GG$19999,,MATCH(B67,[1]Rohdaten!$1:$1,))&amp;""=C67&amp;"")*([1]Rohdaten!$A$2:$A$19999&lt;&gt;""))</f>
        <v>9</v>
      </c>
      <c r="F67" s="4" t="str">
        <f t="shared" si="3"/>
        <v/>
      </c>
    </row>
    <row r="68" spans="1:6" x14ac:dyDescent="0.25">
      <c r="A68" s="48" t="s">
        <v>138</v>
      </c>
      <c r="B68" s="7" t="s">
        <v>84</v>
      </c>
      <c r="C68" s="6"/>
      <c r="D68" s="8" t="s">
        <v>70</v>
      </c>
      <c r="E68" s="4" t="e">
        <f>SUMPRODUCT((INDEX([1]Rohdaten!$A$2:$GG$19999,,MATCH(B68,[1]Rohdaten!$1:$1,))&amp;""=C68&amp;"")*([1]Rohdaten!$A$2:$A$19999&lt;&gt;""))</f>
        <v>#N/A</v>
      </c>
      <c r="F68" s="4" t="e">
        <f t="shared" si="3"/>
        <v>#N/A</v>
      </c>
    </row>
    <row r="69" spans="1:6" x14ac:dyDescent="0.25">
      <c r="A69"/>
      <c r="B69" s="4" t="s">
        <v>84</v>
      </c>
      <c r="C69" s="9">
        <v>0</v>
      </c>
      <c r="D69" s="5" t="s">
        <v>49</v>
      </c>
      <c r="E69" s="4" t="e">
        <f>SUMPRODUCT((INDEX([1]Rohdaten!$A$2:$GG$19999,,MATCH(B69,[1]Rohdaten!$1:$1,))&amp;""=C69&amp;"")*([1]Rohdaten!$A$2:$A$19999&lt;&gt;""))</f>
        <v>#N/A</v>
      </c>
      <c r="F69" s="4" t="str">
        <f t="shared" si="3"/>
        <v/>
      </c>
    </row>
    <row r="70" spans="1:6" x14ac:dyDescent="0.25">
      <c r="A70"/>
      <c r="B70" s="4" t="s">
        <v>84</v>
      </c>
      <c r="C70" s="9">
        <v>1</v>
      </c>
      <c r="D70" s="5" t="s">
        <v>50</v>
      </c>
      <c r="E70" s="4" t="e">
        <f>SUMPRODUCT((INDEX([1]Rohdaten!$A$2:$GG$19999,,MATCH(B70,[1]Rohdaten!$1:$1,))&amp;""=C70&amp;"")*([1]Rohdaten!$A$2:$A$19999&lt;&gt;""))</f>
        <v>#N/A</v>
      </c>
      <c r="F70" s="4" t="str">
        <f t="shared" si="3"/>
        <v/>
      </c>
    </row>
    <row r="71" spans="1:6" x14ac:dyDescent="0.25">
      <c r="A71" s="48" t="s">
        <v>79</v>
      </c>
      <c r="B71" s="7" t="s">
        <v>85</v>
      </c>
      <c r="C71" s="6"/>
      <c r="D71" s="8" t="s">
        <v>70</v>
      </c>
      <c r="E71" s="4" t="e">
        <f>SUMPRODUCT((INDEX([1]Rohdaten!$A$2:$GG$19999,,MATCH(B71,[1]Rohdaten!$1:$1,))&amp;""=C71&amp;"")*([1]Rohdaten!$A$2:$A$19999&lt;&gt;""))</f>
        <v>#N/A</v>
      </c>
      <c r="F71" s="4" t="e">
        <f t="shared" si="3"/>
        <v>#N/A</v>
      </c>
    </row>
    <row r="72" spans="1:6" x14ac:dyDescent="0.25">
      <c r="A72"/>
      <c r="B72" s="4" t="s">
        <v>85</v>
      </c>
      <c r="C72" s="9">
        <v>0</v>
      </c>
      <c r="D72" s="5" t="s">
        <v>49</v>
      </c>
      <c r="E72" s="4" t="e">
        <f>SUMPRODUCT((INDEX([1]Rohdaten!$A$2:$GG$19999,,MATCH(B72,[1]Rohdaten!$1:$1,))&amp;""=C72&amp;"")*([1]Rohdaten!$A$2:$A$19999&lt;&gt;""))</f>
        <v>#N/A</v>
      </c>
      <c r="F72" s="4" t="str">
        <f t="shared" si="3"/>
        <v/>
      </c>
    </row>
    <row r="73" spans="1:6" x14ac:dyDescent="0.25">
      <c r="A73"/>
      <c r="B73" s="4" t="s">
        <v>85</v>
      </c>
      <c r="C73" s="9">
        <v>1</v>
      </c>
      <c r="D73" s="5" t="s">
        <v>50</v>
      </c>
      <c r="E73" s="4" t="e">
        <f>SUMPRODUCT((INDEX([1]Rohdaten!$A$2:$GG$19999,,MATCH(B73,[1]Rohdaten!$1:$1,))&amp;""=C73&amp;"")*([1]Rohdaten!$A$2:$A$19999&lt;&gt;""))</f>
        <v>#N/A</v>
      </c>
      <c r="F73" s="4" t="str">
        <f t="shared" si="3"/>
        <v/>
      </c>
    </row>
    <row r="74" spans="1:6" x14ac:dyDescent="0.25">
      <c r="A74" s="48" t="s">
        <v>139</v>
      </c>
      <c r="B74" s="7" t="s">
        <v>86</v>
      </c>
      <c r="C74" s="6"/>
      <c r="D74" s="8" t="s">
        <v>70</v>
      </c>
      <c r="E74" s="4" t="e">
        <f>SUMPRODUCT((INDEX([1]Rohdaten!$A$2:$GG$19999,,MATCH(B74,[1]Rohdaten!$1:$1,))&amp;""=C74&amp;"")*([1]Rohdaten!$A$2:$A$19999&lt;&gt;""))</f>
        <v>#N/A</v>
      </c>
      <c r="F74" s="4" t="e">
        <f t="shared" si="3"/>
        <v>#N/A</v>
      </c>
    </row>
    <row r="75" spans="1:6" x14ac:dyDescent="0.25">
      <c r="A75"/>
      <c r="B75" s="4" t="s">
        <v>86</v>
      </c>
      <c r="C75" s="9">
        <v>0</v>
      </c>
      <c r="D75" s="5" t="s">
        <v>49</v>
      </c>
      <c r="E75" s="4" t="e">
        <f>SUMPRODUCT((INDEX([1]Rohdaten!$A$2:$GG$19999,,MATCH(B75,[1]Rohdaten!$1:$1,))&amp;""=C75&amp;"")*([1]Rohdaten!$A$2:$A$19999&lt;&gt;""))</f>
        <v>#N/A</v>
      </c>
      <c r="F75" s="4" t="str">
        <f t="shared" si="3"/>
        <v/>
      </c>
    </row>
    <row r="76" spans="1:6" x14ac:dyDescent="0.25">
      <c r="A76"/>
      <c r="B76" s="4" t="s">
        <v>86</v>
      </c>
      <c r="C76" s="9">
        <v>1</v>
      </c>
      <c r="D76" s="5" t="s">
        <v>50</v>
      </c>
      <c r="E76" s="4" t="e">
        <f>SUMPRODUCT((INDEX([1]Rohdaten!$A$2:$GG$19999,,MATCH(B76,[1]Rohdaten!$1:$1,))&amp;""=C76&amp;"")*([1]Rohdaten!$A$2:$A$19999&lt;&gt;""))</f>
        <v>#N/A</v>
      </c>
      <c r="F76" s="4" t="str">
        <f t="shared" si="3"/>
        <v/>
      </c>
    </row>
    <row r="77" spans="1:6" x14ac:dyDescent="0.25">
      <c r="A77" s="48" t="s">
        <v>80</v>
      </c>
      <c r="B77" s="7" t="s">
        <v>87</v>
      </c>
      <c r="C77" s="6"/>
      <c r="D77" s="8" t="s">
        <v>70</v>
      </c>
      <c r="E77" s="4" t="e">
        <f>SUMPRODUCT((INDEX([1]Rohdaten!$A$2:$GG$19999,,MATCH(B77,[1]Rohdaten!$1:$1,))&amp;""=C77&amp;"")*([1]Rohdaten!$A$2:$A$19999&lt;&gt;""))</f>
        <v>#N/A</v>
      </c>
      <c r="F77" s="4" t="e">
        <f>IF(MATCH(B77,$B:$B,0)=ROW(B77),SUM(E77:E80),"")</f>
        <v>#N/A</v>
      </c>
    </row>
    <row r="78" spans="1:6" x14ac:dyDescent="0.25">
      <c r="A78"/>
      <c r="B78" s="4" t="s">
        <v>87</v>
      </c>
      <c r="C78" s="9">
        <v>0</v>
      </c>
      <c r="D78" s="5" t="s">
        <v>49</v>
      </c>
      <c r="E78" s="4" t="e">
        <f>SUMPRODUCT((INDEX([1]Rohdaten!$A$2:$GG$19999,,MATCH(B78,[1]Rohdaten!$1:$1,))&amp;""=C78&amp;"")*([1]Rohdaten!$A$2:$A$19999&lt;&gt;""))</f>
        <v>#N/A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87</v>
      </c>
      <c r="C79" s="9">
        <v>1</v>
      </c>
      <c r="D79" s="5" t="s">
        <v>50</v>
      </c>
      <c r="E79" s="4" t="e">
        <f>SUMPRODUCT((INDEX([1]Rohdaten!$A$2:$GG$19999,,MATCH(B79,[1]Rohdaten!$1:$1,))&amp;""=C79&amp;"")*([1]Rohdaten!$A$2:$A$19999&lt;&gt;""))</f>
        <v>#N/A</v>
      </c>
      <c r="F79" s="4" t="str">
        <f t="shared" si="4"/>
        <v/>
      </c>
    </row>
    <row r="80" spans="1:6" x14ac:dyDescent="0.25">
      <c r="A80"/>
      <c r="B80" s="4" t="s">
        <v>87</v>
      </c>
      <c r="C80" s="9">
        <v>2</v>
      </c>
      <c r="D80" s="5" t="s">
        <v>81</v>
      </c>
      <c r="E80" s="4" t="e">
        <f>SUMPRODUCT((INDEX([1]Rohdaten!$A$2:$GG$19999,,MATCH(B80,[1]Rohdaten!$1:$1,))&amp;""=C80&amp;"")*([1]Rohdaten!$A$2:$A$19999&lt;&gt;""))</f>
        <v>#N/A</v>
      </c>
      <c r="F80" s="4" t="str">
        <f t="shared" si="4"/>
        <v/>
      </c>
    </row>
    <row r="81" spans="1:7" x14ac:dyDescent="0.25">
      <c r="A81" t="s">
        <v>140</v>
      </c>
      <c r="B81" s="7" t="s">
        <v>88</v>
      </c>
      <c r="C81" s="6"/>
      <c r="D81" s="8" t="s">
        <v>70</v>
      </c>
      <c r="E81" s="4" t="e">
        <f>SUMPRODUCT((INDEX([1]Rohdaten!$A$2:$GG$19999,,MATCH(B81,[1]Rohdaten!$1:$1,))&amp;""=C81&amp;"")*([1]Rohdaten!$A$2:$A$19999&lt;&gt;""))</f>
        <v>#N/A</v>
      </c>
      <c r="F81" s="4" t="e">
        <f t="shared" si="4"/>
        <v>#N/A</v>
      </c>
    </row>
    <row r="82" spans="1:7" x14ac:dyDescent="0.25">
      <c r="A82"/>
      <c r="B82" s="4" t="s">
        <v>88</v>
      </c>
      <c r="C82" s="9">
        <v>0</v>
      </c>
      <c r="D82" s="5" t="s">
        <v>49</v>
      </c>
      <c r="E82" s="4" t="e">
        <f>SUMPRODUCT((INDEX([1]Rohdaten!$A$2:$GG$19999,,MATCH(B82,[1]Rohdaten!$1:$1,))&amp;""=C82&amp;"")*([1]Rohdaten!$A$2:$A$19999&lt;&gt;""))</f>
        <v>#N/A</v>
      </c>
      <c r="F82" s="4" t="str">
        <f t="shared" si="4"/>
        <v/>
      </c>
    </row>
    <row r="83" spans="1:7" x14ac:dyDescent="0.25">
      <c r="A83"/>
      <c r="B83" s="4" t="s">
        <v>88</v>
      </c>
      <c r="C83" s="9">
        <v>1</v>
      </c>
      <c r="D83" s="5" t="s">
        <v>50</v>
      </c>
      <c r="E83" s="4" t="e">
        <f>SUMPRODUCT((INDEX([1]Rohdaten!$A$2:$GG$19999,,MATCH(B83,[1]Rohdaten!$1:$1,))&amp;""=C83&amp;"")*([1]Rohdaten!$A$2:$A$19999&lt;&gt;""))</f>
        <v>#N/A</v>
      </c>
      <c r="F83" s="4" t="str">
        <f t="shared" si="4"/>
        <v/>
      </c>
    </row>
    <row r="84" spans="1:7" x14ac:dyDescent="0.25">
      <c r="A84" t="s">
        <v>363</v>
      </c>
      <c r="B84" s="7" t="s">
        <v>12</v>
      </c>
      <c r="C84" s="6"/>
      <c r="D84" s="8" t="s">
        <v>70</v>
      </c>
      <c r="E84" s="4">
        <f>SUMPRODUCT((INDEX([1]Rohdaten!$A$2:$GG$19999,,MATCH(B84,[1]Rohdaten!$1:$1,))&amp;""=C84&amp;"")*([1]Rohdaten!$A$2:$A$19999&lt;&gt;""))</f>
        <v>0</v>
      </c>
      <c r="F84" s="4">
        <f t="shared" si="4"/>
        <v>100</v>
      </c>
    </row>
    <row r="85" spans="1:7" x14ac:dyDescent="0.25">
      <c r="A85"/>
      <c r="B85" s="4" t="s">
        <v>12</v>
      </c>
      <c r="C85" s="9">
        <v>0</v>
      </c>
      <c r="D85" s="5" t="s">
        <v>49</v>
      </c>
      <c r="E85" s="4">
        <f>SUMPRODUCT((INDEX([1]Rohdaten!$A$2:$GG$19999,,MATCH(B85,[1]Rohdaten!$1:$1,))&amp;""=C85&amp;"")*([1]Rohdaten!$A$2:$A$19999&lt;&gt;""))</f>
        <v>99</v>
      </c>
      <c r="F85" s="4" t="str">
        <f>IF(MATCH(B85,$B:$B,0)=ROW(B85),SUM(E85:E96),"")</f>
        <v/>
      </c>
    </row>
    <row r="86" spans="1:7" x14ac:dyDescent="0.25">
      <c r="A86"/>
      <c r="B86" s="4" t="s">
        <v>12</v>
      </c>
      <c r="C86" s="9">
        <v>1</v>
      </c>
      <c r="D86" s="5" t="s">
        <v>50</v>
      </c>
      <c r="E86" s="4">
        <f>SUMPRODUCT((INDEX([1]Rohdaten!$A$2:$GG$19999,,MATCH(B86,[1]Rohdaten!$1:$1,))&amp;""=C86&amp;"")*([1]Rohdaten!$A$2:$A$19999&lt;&gt;""))</f>
        <v>1</v>
      </c>
      <c r="F86" s="4" t="str">
        <f>IF(MATCH(B86,$B:$B,0)=ROW(B86),SUM(E86:E97),"")</f>
        <v/>
      </c>
    </row>
    <row r="87" spans="1:7" x14ac:dyDescent="0.25">
      <c r="A87" t="s">
        <v>107</v>
      </c>
      <c r="B87" t="s">
        <v>20</v>
      </c>
      <c r="C87" s="3">
        <v>20</v>
      </c>
      <c r="D87" s="2" t="s">
        <v>95</v>
      </c>
      <c r="E87" s="4">
        <f>SUMPRODUCT((INDEX([1]Rohdaten!$A$2:$GG$19999,,MATCH(B87,[1]Rohdaten!$1:$1,))&amp;""&lt;C87&amp;"")*([1]Rohdaten!$A$2:$A$19999&lt;&gt;""))</f>
        <v>0</v>
      </c>
      <c r="F87" s="4">
        <f>IF(MATCH(B87,$B:$B,0)=ROW(B87),SUM(E87:E90),"")</f>
        <v>100</v>
      </c>
    </row>
    <row r="88" spans="1:7" x14ac:dyDescent="0.25">
      <c r="A88"/>
      <c r="B88" t="s">
        <v>20</v>
      </c>
      <c r="C88" s="3">
        <v>30</v>
      </c>
      <c r="D88" s="2" t="s">
        <v>96</v>
      </c>
      <c r="E88" s="4">
        <f>SUMPRODUCT((INDEX([1]Rohdaten!$A$2:$GG$19999,,MATCH(B88,[1]Rohdaten!$1:$1,))&amp;""&lt;C88&amp;"")*([1]Rohdaten!$A$2:$A$19999&lt;&gt;""))-E87</f>
        <v>26</v>
      </c>
      <c r="F88" s="4"/>
    </row>
    <row r="89" spans="1:7" x14ac:dyDescent="0.25">
      <c r="A89"/>
      <c r="B89" t="s">
        <v>20</v>
      </c>
      <c r="C89" s="3">
        <v>40</v>
      </c>
      <c r="D89" s="2" t="s">
        <v>97</v>
      </c>
      <c r="E89" s="4">
        <f>SUMPRODUCT((INDEX([1]Rohdaten!$A$2:$GG$19999,,MATCH(B89,[1]Rohdaten!$1:$1,))&amp;""&lt;C89&amp;"")*([1]Rohdaten!$A$2:$A$19999&lt;&gt;""))-E88-E87</f>
        <v>23</v>
      </c>
      <c r="F89" s="4"/>
    </row>
    <row r="90" spans="1:7" x14ac:dyDescent="0.25">
      <c r="A90"/>
      <c r="B90" t="s">
        <v>20</v>
      </c>
      <c r="C90" s="3">
        <v>40</v>
      </c>
      <c r="D90" s="2" t="s">
        <v>98</v>
      </c>
      <c r="E90" s="4">
        <f>SUMPRODUCT((INDEX([1]Rohdaten!$A$2:$GG$19999,,MATCH(B90,[1]Rohdaten!$1:$1,))&amp;""&gt;=C90&amp;"")*([1]Rohdaten!$A$2:$A$19999&lt;&gt;""))</f>
        <v>51</v>
      </c>
      <c r="F90" s="4"/>
    </row>
    <row r="91" spans="1:7" x14ac:dyDescent="0.25">
      <c r="A91" t="s">
        <v>134</v>
      </c>
      <c r="B91" t="s">
        <v>133</v>
      </c>
      <c r="C91" t="s">
        <v>130</v>
      </c>
      <c r="E91" t="s">
        <v>48</v>
      </c>
      <c r="F91">
        <f>SUMPRODUCT((INDEX([1]Rohdaten!$A$2:$GG$19999,,MATCH(C91,[1]Rohdaten!$1:$1,))&amp;""=D91&amp;"")*([1]Rohdaten!$A$2:$A$19999&lt;&gt;""))</f>
        <v>0</v>
      </c>
      <c r="G91" s="4" t="str">
        <f>IF(MATCH(C91,$C$91:$C$93,0)=ROW(C91),SUM(F91:F93),"")</f>
        <v/>
      </c>
    </row>
    <row r="92" spans="1:7" x14ac:dyDescent="0.25">
      <c r="A92"/>
      <c r="C92" t="s">
        <v>130</v>
      </c>
      <c r="D92">
        <v>0</v>
      </c>
      <c r="E92" t="s">
        <v>49</v>
      </c>
      <c r="F92">
        <f>SUMPRODUCT((INDEX([1]Rohdaten!$A$2:$GG$19999,,MATCH(C92,[1]Rohdaten!$1:$1,))&amp;""=D92&amp;"")*([1]Rohdaten!$A$2:$A$19999&lt;&gt;""))</f>
        <v>1</v>
      </c>
      <c r="G92" s="4" t="str">
        <f>IF(MATCH(C92,$C$91:$C$93,0)=ROW(C92),SUM(F92:F93),"")</f>
        <v/>
      </c>
    </row>
    <row r="93" spans="1:7" x14ac:dyDescent="0.25">
      <c r="A93"/>
      <c r="C93" t="s">
        <v>130</v>
      </c>
      <c r="D93">
        <v>1</v>
      </c>
      <c r="E93" t="s">
        <v>50</v>
      </c>
      <c r="F93">
        <f>SUMPRODUCT((INDEX([1]Rohdaten!$A$2:$GG$19999,,MATCH(C93,[1]Rohdaten!$1:$1,))&amp;""=D93&amp;"")*([1]Rohdaten!$A$2:$A$19999&lt;&gt;""))</f>
        <v>99</v>
      </c>
      <c r="G93" s="4" t="str">
        <f>IF(MATCH(C93,$C$91:$C$93,0)=ROW(C93),SUM(F93:F93),"")</f>
        <v/>
      </c>
    </row>
    <row r="94" spans="1:7" x14ac:dyDescent="0.25">
      <c r="A94"/>
      <c r="C94" s="3"/>
      <c r="D94" s="2"/>
      <c r="E94" s="4"/>
      <c r="F94" s="4"/>
    </row>
    <row r="95" spans="1:7" x14ac:dyDescent="0.25">
      <c r="A95" s="13" t="s">
        <v>93</v>
      </c>
      <c r="B95" s="13" t="s">
        <v>115</v>
      </c>
      <c r="C95" s="14"/>
      <c r="D95" s="15"/>
      <c r="E95" s="13"/>
      <c r="F95" s="13"/>
    </row>
    <row r="96" spans="1:7" x14ac:dyDescent="0.25">
      <c r="A96" t="s">
        <v>89</v>
      </c>
      <c r="B96" s="4" t="s">
        <v>19</v>
      </c>
      <c r="C96" s="6"/>
      <c r="D96" s="8" t="s">
        <v>70</v>
      </c>
      <c r="E96" s="4">
        <f>SUMPRODUCT((INDEX([1]Rohdaten!$A$2:$GG$19999,,MATCH(B96,[1]Rohdaten!$1:$1,))&amp;""=C96&amp;"")*(INDEX([1]Rohdaten!$A$2:$GG$19999,,MATCH("end_date",[1]Rohdaten!$1:$1,))&lt;&gt;""))</f>
        <v>0</v>
      </c>
      <c r="F96" s="4">
        <f>IF(MATCH(B96,$B:$B,0)=ROW(B96),SUM(E96:E98),"")</f>
        <v>99</v>
      </c>
    </row>
    <row r="97" spans="1:6" x14ac:dyDescent="0.25">
      <c r="A97"/>
      <c r="B97" s="4" t="s">
        <v>19</v>
      </c>
      <c r="C97" s="9">
        <v>0</v>
      </c>
      <c r="D97" s="5" t="s">
        <v>49</v>
      </c>
      <c r="E97" s="4">
        <f>SUMPRODUCT((INDEX([1]Rohdaten!$A$2:$GG$19999,,MATCH(B97,[1]Rohdaten!$1:$1,))&amp;""=C97&amp;"")*(INDEX([1]Rohdaten!$A$2:$GG$19999,,MATCH("end_date",[1]Rohdaten!$1:$1,))&lt;&gt;""))</f>
        <v>87</v>
      </c>
      <c r="F97" s="4" t="str">
        <f>IF(MATCH(B97,$B:$B,0)=ROW(B97),SUM(E97:E99),"")</f>
        <v/>
      </c>
    </row>
    <row r="98" spans="1:6" x14ac:dyDescent="0.25">
      <c r="A98"/>
      <c r="B98" s="4" t="s">
        <v>19</v>
      </c>
      <c r="C98" s="9">
        <v>1</v>
      </c>
      <c r="D98" s="5" t="s">
        <v>50</v>
      </c>
      <c r="E98" s="4">
        <f>SUMPRODUCT((INDEX([1]Rohdaten!$A$2:$GG$19999,,MATCH(B98,[1]Rohdaten!$1:$1,))&amp;""=C98&amp;"")*(INDEX([1]Rohdaten!$A$2:$GG$19999,,MATCH("end_date",[1]Rohdaten!$1:$1,))&lt;&gt;""))</f>
        <v>12</v>
      </c>
      <c r="F98" s="4" t="str">
        <f>IF(MATCH(B98,$B:$B,0)=ROW(B98),SUM(E98:E100),"")</f>
        <v/>
      </c>
    </row>
    <row r="99" spans="1:6" x14ac:dyDescent="0.25">
      <c r="A99" t="s">
        <v>90</v>
      </c>
      <c r="B99" s="7" t="s">
        <v>16</v>
      </c>
      <c r="C99" s="6"/>
      <c r="D99" s="8" t="s">
        <v>70</v>
      </c>
      <c r="E99" s="4">
        <f>SUMPRODUCT((INDEX([1]Rohdaten!$A$2:$GG$19999,,MATCH(B99,[1]Rohdaten!$1:$1,))&amp;""=C99&amp;"")*(INDEX([1]Rohdaten!$A$2:$GG$19999,,MATCH("end_date",[1]Rohdaten!$1:$1,))&lt;&gt;""))</f>
        <v>0</v>
      </c>
      <c r="F99" s="4">
        <f>IF(MATCH(B99,$B:$B,0)=ROW(B99),SUM(E99:E101),"")</f>
        <v>99</v>
      </c>
    </row>
    <row r="100" spans="1:6" x14ac:dyDescent="0.25">
      <c r="A100"/>
      <c r="B100" s="4" t="s">
        <v>16</v>
      </c>
      <c r="C100" s="9">
        <v>0</v>
      </c>
      <c r="D100" s="5" t="s">
        <v>49</v>
      </c>
      <c r="E100" s="4">
        <f>SUMPRODUCT((INDEX([1]Rohdaten!$A$2:$GG$19999,,MATCH(B100,[1]Rohdaten!$1:$1,))&amp;""=C100&amp;"")*(INDEX([1]Rohdaten!$A$2:$GG$19999,,MATCH("end_date",[1]Rohdaten!$1:$1,))&lt;&gt;""))</f>
        <v>98</v>
      </c>
      <c r="F100" s="4" t="str">
        <f>IF(MATCH(B100,$B:$B,0)=ROW(B100),SUM(E100:E101),"")</f>
        <v/>
      </c>
    </row>
    <row r="101" spans="1:6" x14ac:dyDescent="0.25">
      <c r="A101"/>
      <c r="B101" s="4" t="s">
        <v>16</v>
      </c>
      <c r="C101" s="9">
        <v>1</v>
      </c>
      <c r="D101" s="5" t="s">
        <v>50</v>
      </c>
      <c r="E101" s="4">
        <f>SUMPRODUCT((INDEX([1]Rohdaten!$A$2:$GG$19999,,MATCH(B101,[1]Rohdaten!$1:$1,))&amp;""=C101&amp;"")*(INDEX([1]Rohdaten!$A$2:$GG$19999,,MATCH("end_date",[1]Rohdaten!$1:$1,))&lt;&gt;""))</f>
        <v>1</v>
      </c>
      <c r="F101" s="4" t="str">
        <f>IF(MATCH(B101,$B:$B,0)=ROW(B101),SUM(E101:E101),"")</f>
        <v/>
      </c>
    </row>
    <row r="102" spans="1:6" x14ac:dyDescent="0.25">
      <c r="A102" t="s">
        <v>91</v>
      </c>
      <c r="B102" s="7" t="s">
        <v>18</v>
      </c>
      <c r="C102" s="6"/>
      <c r="D102" s="8" t="s">
        <v>70</v>
      </c>
      <c r="E102" s="4">
        <f>SUMPRODUCT((INDEX([1]Rohdaten!$A$2:$GG$19999,,MATCH(B102,[1]Rohdaten!$1:$1,))&amp;""=C102&amp;"")*(INDEX([1]Rohdaten!$A$2:$GG$19999,,MATCH("end_date",[1]Rohdaten!$1:$1,))&lt;&gt;""))</f>
        <v>0</v>
      </c>
      <c r="F102" s="4">
        <f>IF(MATCH(B102,$B:$B,0)=ROW(B102),SUM(E102:E104),"")</f>
        <v>99</v>
      </c>
    </row>
    <row r="103" spans="1:6" x14ac:dyDescent="0.25">
      <c r="A103"/>
      <c r="B103" s="4" t="s">
        <v>18</v>
      </c>
      <c r="C103" s="9">
        <v>0</v>
      </c>
      <c r="D103" s="5" t="s">
        <v>49</v>
      </c>
      <c r="E103" s="4">
        <f>SUMPRODUCT((INDEX([1]Rohdaten!$A$2:$GG$19999,,MATCH(B103,[1]Rohdaten!$1:$1,))&amp;""=C103&amp;"")*(INDEX([1]Rohdaten!$A$2:$GG$19999,,MATCH("end_date",[1]Rohdaten!$1:$1,))&lt;&gt;""))</f>
        <v>99</v>
      </c>
      <c r="F103" s="4" t="str">
        <f>IF(MATCH(B103,$B:$B,0)=ROW(B103),SUM(E103:E105),"")</f>
        <v/>
      </c>
    </row>
    <row r="104" spans="1:6" x14ac:dyDescent="0.25">
      <c r="A104"/>
      <c r="B104" s="4" t="s">
        <v>18</v>
      </c>
      <c r="C104" s="9">
        <v>1</v>
      </c>
      <c r="D104" s="5" t="s">
        <v>50</v>
      </c>
      <c r="E104" s="4">
        <f>SUMPRODUCT((INDEX([1]Rohdaten!$A$2:$GG$19999,,MATCH(B104,[1]Rohdaten!$1:$1,))&amp;""=C104&amp;"")*(INDEX([1]Rohdaten!$A$2:$GG$19999,,MATCH("end_date",[1]Rohdaten!$1:$1,))&lt;&gt;""))</f>
        <v>0</v>
      </c>
      <c r="F104" s="4" t="str">
        <f>IF(MATCH(B104,$B:$B,0)=ROW(B104),SUM(E104:E106),"")</f>
        <v/>
      </c>
    </row>
    <row r="105" spans="1:6" x14ac:dyDescent="0.25">
      <c r="A105" t="s">
        <v>92</v>
      </c>
      <c r="B105" s="7" t="s">
        <v>17</v>
      </c>
      <c r="C105" s="6"/>
      <c r="D105" s="8" t="s">
        <v>70</v>
      </c>
      <c r="E105" s="4">
        <f>SUMPRODUCT((INDEX([1]Rohdaten!$A$2:$GG$19999,,MATCH(B105,[1]Rohdaten!$1:$1,))&amp;""=C105&amp;"")*(INDEX([1]Rohdaten!$A$2:$GG$19999,,MATCH("end_date",[1]Rohdaten!$1:$1,))&lt;&gt;""))</f>
        <v>0</v>
      </c>
      <c r="F105" s="4">
        <f>IF(MATCH(B105,$B:$B,0)=ROW(B105),SUM(E105:E107),"")</f>
        <v>99</v>
      </c>
    </row>
    <row r="106" spans="1:6" x14ac:dyDescent="0.25">
      <c r="A106"/>
      <c r="B106" s="4" t="s">
        <v>17</v>
      </c>
      <c r="C106" s="9">
        <v>0</v>
      </c>
      <c r="D106" s="5" t="s">
        <v>49</v>
      </c>
      <c r="E106" s="4">
        <f>SUMPRODUCT((INDEX([1]Rohdaten!$A$2:$GG$19999,,MATCH(B106,[1]Rohdaten!$1:$1,))&amp;""=C106&amp;"")*(INDEX([1]Rohdaten!$A$2:$GG$19999,,MATCH("end_date",[1]Rohdaten!$1:$1,))&lt;&gt;""))</f>
        <v>99</v>
      </c>
      <c r="F106" s="4" t="str">
        <f>IF(MATCH(B106,$B:$B,0)=ROW(B106),SUM(E106:E107),"")</f>
        <v/>
      </c>
    </row>
    <row r="107" spans="1:6" x14ac:dyDescent="0.25">
      <c r="A107"/>
      <c r="B107" s="4" t="s">
        <v>17</v>
      </c>
      <c r="C107" s="9">
        <v>1</v>
      </c>
      <c r="D107" s="5" t="s">
        <v>50</v>
      </c>
      <c r="E107" s="4">
        <f>SUMPRODUCT((INDEX([1]Rohdaten!$A$2:$GG$19999,,MATCH(B107,[1]Rohdaten!$1:$1,))&amp;""=C107&amp;"")*(INDEX([1]Rohdaten!$A$2:$GG$19999,,MATCH("end_date",[1]Rohdaten!$1:$1,))&lt;&gt;""))</f>
        <v>0</v>
      </c>
      <c r="F107" s="4" t="str">
        <f>IF(MATCH(B107,$B:$B,0)=ROW(B107),SUM(E107:E107),"")</f>
        <v/>
      </c>
    </row>
    <row r="108" spans="1:6" x14ac:dyDescent="0.25">
      <c r="A108" t="s">
        <v>126</v>
      </c>
      <c r="B108" s="7" t="s">
        <v>127</v>
      </c>
      <c r="C108" s="6"/>
      <c r="D108" s="8" t="s">
        <v>70</v>
      </c>
      <c r="E108" s="4">
        <f>SUMPRODUCT((INDEX([1]Rohdaten!$A$2:$GG$19999,,MATCH(B108,[1]Rohdaten!$1:$1,))&amp;""=C108&amp;"")*(INDEX([1]Rohdaten!$A$2:$GG$19999,,MATCH("end_date",[1]Rohdaten!$1:$1,))&lt;&gt;""))</f>
        <v>0</v>
      </c>
      <c r="F108" s="4">
        <f>IF(MATCH(B108,$B:$B,0)=ROW(B108),SUM(E108:E110),"")</f>
        <v>99</v>
      </c>
    </row>
    <row r="109" spans="1:6" x14ac:dyDescent="0.25">
      <c r="A109"/>
      <c r="B109" s="7" t="s">
        <v>127</v>
      </c>
      <c r="C109" s="9">
        <v>0</v>
      </c>
      <c r="D109" s="5" t="s">
        <v>49</v>
      </c>
      <c r="E109" s="4">
        <f>SUMPRODUCT((INDEX([1]Rohdaten!$A$2:$GG$19999,,MATCH(B109,[1]Rohdaten!$1:$1,))&amp;""=C109&amp;"")*(INDEX([1]Rohdaten!$A$2:$GG$19999,,MATCH("end_date",[1]Rohdaten!$1:$1,))&lt;&gt;""))</f>
        <v>10</v>
      </c>
      <c r="F109" s="4" t="str">
        <f>IF(MATCH(B109,$B:$B,0)=ROW(B109),SUM(E109:E110),"")</f>
        <v/>
      </c>
    </row>
    <row r="110" spans="1:6" x14ac:dyDescent="0.25">
      <c r="A110"/>
      <c r="B110" s="7" t="s">
        <v>127</v>
      </c>
      <c r="C110" s="9">
        <v>1</v>
      </c>
      <c r="D110" s="5" t="s">
        <v>50</v>
      </c>
      <c r="E110" s="4">
        <f>SUMPRODUCT((INDEX([1]Rohdaten!$A$2:$GG$19999,,MATCH(B110,[1]Rohdaten!$1:$1,))&amp;""=C110&amp;"")*(INDEX([1]Rohdaten!$A$2:$GG$19999,,MATCH("end_date",[1]Rohdaten!$1:$1,))&lt;&gt;""))</f>
        <v>89</v>
      </c>
      <c r="F110" s="4" t="str">
        <f>IF(MATCH(B110,$B:$B,0)=ROW(B110),SUM(E110:E110),"")</f>
        <v/>
      </c>
    </row>
    <row r="111" spans="1:6" x14ac:dyDescent="0.25">
      <c r="A111" s="12" t="s">
        <v>94</v>
      </c>
      <c r="B111" s="13" t="s">
        <v>117</v>
      </c>
      <c r="C111" s="12"/>
      <c r="D111" s="12"/>
      <c r="E111" s="13"/>
      <c r="F111" s="13"/>
    </row>
    <row r="112" spans="1:6" x14ac:dyDescent="0.25">
      <c r="A112"/>
      <c r="B112" t="s">
        <v>21</v>
      </c>
      <c r="C112" t="b">
        <v>1</v>
      </c>
      <c r="E112" s="4">
        <f>SUMPRODUCT((INDEX([1]Rohdaten!$A$2:$GG$19999,,MATCH(B112,[1]Rohdaten!$1:$1,))&amp;""=C112&amp;"")*([1]Rohdaten!$A$2:$A$19999&lt;&gt;""))</f>
        <v>0</v>
      </c>
      <c r="F112" s="4">
        <f t="shared" ref="F112:F139" si="5">IF(MATCH(B112,$B:$B,0)=ROW(B112),SUM(E112:E113),"")</f>
        <v>100</v>
      </c>
    </row>
    <row r="113" spans="1:6" x14ac:dyDescent="0.25">
      <c r="A113"/>
      <c r="B113" t="s">
        <v>21</v>
      </c>
      <c r="C113" t="b">
        <v>0</v>
      </c>
      <c r="E113" s="4">
        <f>SUMPRODUCT((INDEX([1]Rohdaten!$A$2:$GG$19999,,MATCH(B113,[1]Rohdaten!$1:$1,))&amp;""=C113&amp;"")*([1]Rohdaten!$A$2:$A$19999&lt;&gt;""))</f>
        <v>100</v>
      </c>
      <c r="F113" s="4" t="str">
        <f t="shared" si="5"/>
        <v/>
      </c>
    </row>
    <row r="114" spans="1:6" x14ac:dyDescent="0.25">
      <c r="A114"/>
      <c r="B114" t="s">
        <v>22</v>
      </c>
      <c r="C114" t="b">
        <v>1</v>
      </c>
      <c r="E114" s="4">
        <f>SUMPRODUCT((INDEX([1]Rohdaten!$A$2:$GG$19999,,MATCH(B114,[1]Rohdaten!$1:$1,))&amp;""=C114&amp;"")*([1]Rohdaten!$A$2:$A$19999&lt;&gt;""))</f>
        <v>0</v>
      </c>
      <c r="F114" s="4">
        <f t="shared" si="5"/>
        <v>100</v>
      </c>
    </row>
    <row r="115" spans="1:6" x14ac:dyDescent="0.25">
      <c r="A115"/>
      <c r="B115" t="s">
        <v>22</v>
      </c>
      <c r="C115" t="b">
        <v>0</v>
      </c>
      <c r="E115" s="4">
        <f>SUMPRODUCT((INDEX([1]Rohdaten!$A$2:$GG$19999,,MATCH(B115,[1]Rohdaten!$1:$1,))&amp;""=C115&amp;"")*([1]Rohdaten!$A$2:$A$19999&lt;&gt;""))</f>
        <v>100</v>
      </c>
      <c r="F115" s="4" t="str">
        <f t="shared" si="5"/>
        <v/>
      </c>
    </row>
    <row r="116" spans="1:6" x14ac:dyDescent="0.25">
      <c r="A116"/>
      <c r="B116" t="s">
        <v>23</v>
      </c>
      <c r="C116" t="b">
        <v>1</v>
      </c>
      <c r="E116" s="4">
        <f>SUMPRODUCT((INDEX([1]Rohdaten!$A$2:$GG$19999,,MATCH(B116,[1]Rohdaten!$1:$1,))&amp;""=C116&amp;"")*([1]Rohdaten!$A$2:$A$19999&lt;&gt;""))</f>
        <v>0</v>
      </c>
      <c r="F116" s="4">
        <f t="shared" si="5"/>
        <v>100</v>
      </c>
    </row>
    <row r="117" spans="1:6" x14ac:dyDescent="0.25">
      <c r="A117"/>
      <c r="B117" t="s">
        <v>23</v>
      </c>
      <c r="C117" t="b">
        <v>0</v>
      </c>
      <c r="E117" s="4">
        <f>SUMPRODUCT((INDEX([1]Rohdaten!$A$2:$GG$19999,,MATCH(B117,[1]Rohdaten!$1:$1,))&amp;""=C117&amp;"")*([1]Rohdaten!$A$2:$A$19999&lt;&gt;""))</f>
        <v>100</v>
      </c>
      <c r="F117" s="4" t="str">
        <f t="shared" si="5"/>
        <v/>
      </c>
    </row>
    <row r="118" spans="1:6" x14ac:dyDescent="0.25">
      <c r="A118"/>
      <c r="B118" t="s">
        <v>24</v>
      </c>
      <c r="C118" t="b">
        <v>1</v>
      </c>
      <c r="E118" s="4">
        <f>SUMPRODUCT((INDEX([1]Rohdaten!$A$2:$GG$19999,,MATCH(B118,[1]Rohdaten!$1:$1,))&amp;""=C118&amp;"")*([1]Rohdaten!$A$2:$A$19999&lt;&gt;""))</f>
        <v>0</v>
      </c>
      <c r="F118" s="4">
        <f t="shared" si="5"/>
        <v>100</v>
      </c>
    </row>
    <row r="119" spans="1:6" x14ac:dyDescent="0.25">
      <c r="A119"/>
      <c r="B119" t="s">
        <v>24</v>
      </c>
      <c r="C119" t="b">
        <v>0</v>
      </c>
      <c r="E119" s="4">
        <f>SUMPRODUCT((INDEX([1]Rohdaten!$A$2:$GG$19999,,MATCH(B119,[1]Rohdaten!$1:$1,))&amp;""=C119&amp;"")*([1]Rohdaten!$A$2:$A$19999&lt;&gt;""))</f>
        <v>100</v>
      </c>
      <c r="F119" s="4" t="str">
        <f t="shared" si="5"/>
        <v/>
      </c>
    </row>
    <row r="120" spans="1:6" x14ac:dyDescent="0.25">
      <c r="A120"/>
      <c r="B120" t="s">
        <v>25</v>
      </c>
      <c r="C120" t="b">
        <v>1</v>
      </c>
      <c r="E120" s="4">
        <f>SUMPRODUCT((INDEX([1]Rohdaten!$A$2:$GG$19999,,MATCH(B120,[1]Rohdaten!$1:$1,))&amp;""=C120&amp;"")*([1]Rohdaten!$A$2:$A$19999&lt;&gt;""))</f>
        <v>100</v>
      </c>
      <c r="F120" s="4">
        <f t="shared" si="5"/>
        <v>100</v>
      </c>
    </row>
    <row r="121" spans="1:6" x14ac:dyDescent="0.25">
      <c r="A121"/>
      <c r="B121" t="s">
        <v>25</v>
      </c>
      <c r="C121" t="b">
        <v>0</v>
      </c>
      <c r="D121" s="39"/>
      <c r="E121" s="4">
        <f>SUMPRODUCT((INDEX([1]Rohdaten!$A$2:$GG$19999,,MATCH(B121,[1]Rohdaten!$1:$1,))&amp;""=C121&amp;"")*([1]Rohdaten!$A$2:$A$19999&lt;&gt;""))</f>
        <v>0</v>
      </c>
      <c r="F121" s="4" t="str">
        <f t="shared" si="5"/>
        <v/>
      </c>
    </row>
    <row r="122" spans="1:6" x14ac:dyDescent="0.25">
      <c r="A122"/>
      <c r="B122" t="s">
        <v>26</v>
      </c>
      <c r="C122" t="b">
        <v>1</v>
      </c>
      <c r="E122" s="4">
        <f>SUMPRODUCT((INDEX([1]Rohdaten!$A$2:$GG$19999,,MATCH(B122,[1]Rohdaten!$1:$1,))&amp;""=C122&amp;"")*([1]Rohdaten!$A$2:$A$19999&lt;&gt;""))</f>
        <v>8</v>
      </c>
      <c r="F122" s="4">
        <f t="shared" si="5"/>
        <v>100</v>
      </c>
    </row>
    <row r="123" spans="1:6" x14ac:dyDescent="0.25">
      <c r="A123"/>
      <c r="B123" t="s">
        <v>26</v>
      </c>
      <c r="C123" t="b">
        <v>0</v>
      </c>
      <c r="E123" s="4">
        <f>SUMPRODUCT((INDEX([1]Rohdaten!$A$2:$GG$19999,,MATCH(B123,[1]Rohdaten!$1:$1,))&amp;""=C123&amp;"")*([1]Rohdaten!$A$2:$A$19999&lt;&gt;""))</f>
        <v>92</v>
      </c>
      <c r="F123" s="4" t="str">
        <f t="shared" si="5"/>
        <v/>
      </c>
    </row>
    <row r="124" spans="1:6" x14ac:dyDescent="0.25">
      <c r="A124"/>
      <c r="B124" t="s">
        <v>27</v>
      </c>
      <c r="C124" t="b">
        <v>1</v>
      </c>
      <c r="E124" s="4">
        <f>SUMPRODUCT((INDEX([1]Rohdaten!$A$2:$GG$19999,,MATCH(B124,[1]Rohdaten!$1:$1,))&amp;""=C124&amp;"")*([1]Rohdaten!$A$2:$A$19999&lt;&gt;""))</f>
        <v>8</v>
      </c>
      <c r="F124" s="4">
        <f t="shared" si="5"/>
        <v>100</v>
      </c>
    </row>
    <row r="125" spans="1:6" x14ac:dyDescent="0.25">
      <c r="A125"/>
      <c r="B125" t="s">
        <v>27</v>
      </c>
      <c r="C125" t="b">
        <v>0</v>
      </c>
      <c r="E125" s="4">
        <f>SUMPRODUCT((INDEX([1]Rohdaten!$A$2:$GG$19999,,MATCH(B125,[1]Rohdaten!$1:$1,))&amp;""=C125&amp;"")*([1]Rohdaten!$A$2:$A$19999&lt;&gt;""))</f>
        <v>92</v>
      </c>
      <c r="F125" s="4" t="str">
        <f t="shared" si="5"/>
        <v/>
      </c>
    </row>
    <row r="126" spans="1:6" x14ac:dyDescent="0.25">
      <c r="A126"/>
      <c r="B126" t="s">
        <v>28</v>
      </c>
      <c r="C126" t="b">
        <v>1</v>
      </c>
      <c r="E126" s="4">
        <f>SUMPRODUCT((INDEX([1]Rohdaten!$A$2:$GG$19999,,MATCH(B126,[1]Rohdaten!$1:$1,))&amp;""=C126&amp;"")*([1]Rohdaten!$A$2:$A$19999&lt;&gt;""))</f>
        <v>0</v>
      </c>
      <c r="F126" s="4">
        <f t="shared" si="5"/>
        <v>100</v>
      </c>
    </row>
    <row r="127" spans="1:6" x14ac:dyDescent="0.25">
      <c r="A127"/>
      <c r="B127" t="s">
        <v>28</v>
      </c>
      <c r="C127" t="b">
        <v>0</v>
      </c>
      <c r="E127" s="4">
        <f>SUMPRODUCT((INDEX([1]Rohdaten!$A$2:$GG$19999,,MATCH(B127,[1]Rohdaten!$1:$1,))&amp;""=C127&amp;"")*([1]Rohdaten!$A$2:$A$19999&lt;&gt;""))</f>
        <v>100</v>
      </c>
      <c r="F127" s="4" t="str">
        <f t="shared" si="5"/>
        <v/>
      </c>
    </row>
    <row r="128" spans="1:6" x14ac:dyDescent="0.25">
      <c r="A128"/>
      <c r="B128" t="s">
        <v>29</v>
      </c>
      <c r="C128" t="b">
        <v>1</v>
      </c>
      <c r="E128" s="4">
        <f>SUMPRODUCT((INDEX([1]Rohdaten!$A$2:$GG$19999,,MATCH(B128,[1]Rohdaten!$1:$1,))&amp;""=C128&amp;"")*([1]Rohdaten!$A$2:$A$19999&lt;&gt;""))</f>
        <v>0</v>
      </c>
      <c r="F128" s="4">
        <f t="shared" si="5"/>
        <v>100</v>
      </c>
    </row>
    <row r="129" spans="1:7" x14ac:dyDescent="0.25">
      <c r="A129"/>
      <c r="B129" t="s">
        <v>29</v>
      </c>
      <c r="C129" t="b">
        <v>0</v>
      </c>
      <c r="E129" s="4">
        <f>SUMPRODUCT((INDEX([1]Rohdaten!$A$2:$GG$19999,,MATCH(B129,[1]Rohdaten!$1:$1,))&amp;""=C129&amp;"")*([1]Rohdaten!$A$2:$A$19999&lt;&gt;""))</f>
        <v>100</v>
      </c>
      <c r="F129" s="4" t="str">
        <f t="shared" si="5"/>
        <v/>
      </c>
    </row>
    <row r="130" spans="1:7" x14ac:dyDescent="0.25">
      <c r="A130"/>
      <c r="B130" t="s">
        <v>30</v>
      </c>
      <c r="C130" t="b">
        <v>1</v>
      </c>
      <c r="E130" s="4">
        <f>SUMPRODUCT((INDEX([1]Rohdaten!$A$2:$GG$19999,,MATCH(B130,[1]Rohdaten!$1:$1,))&amp;""=C130&amp;"")*([1]Rohdaten!$A$2:$A$19999&lt;&gt;""))</f>
        <v>66</v>
      </c>
      <c r="F130" s="4">
        <f t="shared" si="5"/>
        <v>100</v>
      </c>
    </row>
    <row r="131" spans="1:7" x14ac:dyDescent="0.25">
      <c r="A131"/>
      <c r="B131" t="s">
        <v>30</v>
      </c>
      <c r="C131" t="b">
        <v>0</v>
      </c>
      <c r="E131" s="4">
        <f>SUMPRODUCT((INDEX([1]Rohdaten!$A$2:$GG$19999,,MATCH(B131,[1]Rohdaten!$1:$1,))&amp;""=C131&amp;"")*([1]Rohdaten!$A$2:$A$19999&lt;&gt;""))</f>
        <v>34</v>
      </c>
      <c r="F131" s="4" t="str">
        <f t="shared" si="5"/>
        <v/>
      </c>
    </row>
    <row r="132" spans="1:7" x14ac:dyDescent="0.25">
      <c r="A132"/>
      <c r="B132" t="s">
        <v>31</v>
      </c>
      <c r="C132" t="b">
        <v>1</v>
      </c>
      <c r="E132" s="4">
        <f>SUMPRODUCT((INDEX([1]Rohdaten!$A$2:$GG$19999,,MATCH(B132,[1]Rohdaten!$1:$1,))&amp;""=C132&amp;"")*([1]Rohdaten!$A$2:$A$19999&lt;&gt;""))</f>
        <v>34</v>
      </c>
      <c r="F132" s="4">
        <f t="shared" si="5"/>
        <v>100</v>
      </c>
    </row>
    <row r="133" spans="1:7" x14ac:dyDescent="0.25">
      <c r="A133"/>
      <c r="B133" t="s">
        <v>31</v>
      </c>
      <c r="C133" t="b">
        <v>0</v>
      </c>
      <c r="E133" s="4">
        <f>SUMPRODUCT((INDEX([1]Rohdaten!$A$2:$GG$19999,,MATCH(B133,[1]Rohdaten!$1:$1,))&amp;""=C133&amp;"")*([1]Rohdaten!$A$2:$A$19999&lt;&gt;""))</f>
        <v>66</v>
      </c>
      <c r="F133" s="4" t="str">
        <f t="shared" si="5"/>
        <v/>
      </c>
    </row>
    <row r="134" spans="1:7" x14ac:dyDescent="0.25">
      <c r="A134"/>
      <c r="B134" t="s">
        <v>32</v>
      </c>
      <c r="C134" t="b">
        <v>1</v>
      </c>
      <c r="E134" s="4">
        <f>SUMPRODUCT((INDEX([1]Rohdaten!$A$2:$GG$19999,,MATCH(B134,[1]Rohdaten!$1:$1,))&amp;""=C134&amp;"")*([1]Rohdaten!$A$2:$A$19999&lt;&gt;""))</f>
        <v>0</v>
      </c>
      <c r="F134" s="4">
        <f t="shared" si="5"/>
        <v>100</v>
      </c>
    </row>
    <row r="135" spans="1:7" x14ac:dyDescent="0.25">
      <c r="A135"/>
      <c r="B135" t="s">
        <v>32</v>
      </c>
      <c r="C135" t="b">
        <v>0</v>
      </c>
      <c r="E135" s="4">
        <f>SUMPRODUCT((INDEX([1]Rohdaten!$A$2:$GG$19999,,MATCH(B135,[1]Rohdaten!$1:$1,))&amp;""=C135&amp;"")*([1]Rohdaten!$A$2:$A$19999&lt;&gt;""))</f>
        <v>100</v>
      </c>
      <c r="F135" s="4" t="str">
        <f t="shared" si="5"/>
        <v/>
      </c>
    </row>
    <row r="136" spans="1:7" x14ac:dyDescent="0.25">
      <c r="A136"/>
      <c r="B136" t="s">
        <v>33</v>
      </c>
      <c r="C136" t="b">
        <v>1</v>
      </c>
      <c r="E136" s="4">
        <f>SUMPRODUCT((INDEX([1]Rohdaten!$A$2:$GG$19999,,MATCH(B136,[1]Rohdaten!$1:$1,))&amp;""=C136&amp;"")*([1]Rohdaten!$A$2:$A$19999&lt;&gt;""))</f>
        <v>0</v>
      </c>
      <c r="F136" s="4">
        <f t="shared" si="5"/>
        <v>100</v>
      </c>
    </row>
    <row r="137" spans="1:7" x14ac:dyDescent="0.25">
      <c r="A137"/>
      <c r="B137" t="s">
        <v>33</v>
      </c>
      <c r="C137" t="b">
        <v>0</v>
      </c>
      <c r="E137" s="4">
        <f>SUMPRODUCT((INDEX([1]Rohdaten!$A$2:$GG$19999,,MATCH(B137,[1]Rohdaten!$1:$1,))&amp;""=C137&amp;"")*([1]Rohdaten!$A$2:$A$19999&lt;&gt;""))</f>
        <v>100</v>
      </c>
      <c r="F137" s="4" t="str">
        <f t="shared" si="5"/>
        <v/>
      </c>
    </row>
    <row r="138" spans="1:7" x14ac:dyDescent="0.25">
      <c r="A138"/>
      <c r="B138" t="s">
        <v>34</v>
      </c>
      <c r="C138" t="b">
        <v>1</v>
      </c>
      <c r="E138" s="4">
        <f>SUMPRODUCT((INDEX([1]Rohdaten!$A$2:$GG$19999,,MATCH(B138,[1]Rohdaten!$1:$1,))&amp;""=C138&amp;"")*([1]Rohdaten!$A$2:$A$19999&lt;&gt;""))</f>
        <v>6</v>
      </c>
      <c r="F138" s="4">
        <f t="shared" si="5"/>
        <v>100</v>
      </c>
    </row>
    <row r="139" spans="1:7" x14ac:dyDescent="0.25">
      <c r="A139"/>
      <c r="B139" t="s">
        <v>34</v>
      </c>
      <c r="C139" t="b">
        <v>0</v>
      </c>
      <c r="E139" s="4">
        <f>SUMPRODUCT((INDEX([1]Rohdaten!$A$2:$GG$19999,,MATCH(B139,[1]Rohdaten!$1:$1,))&amp;""=C139&amp;"")*([1]Rohdaten!$A$2:$A$19999&lt;&gt;""))</f>
        <v>94</v>
      </c>
      <c r="F139" s="4" t="str">
        <f t="shared" si="5"/>
        <v/>
      </c>
    </row>
    <row r="140" spans="1:7" x14ac:dyDescent="0.25">
      <c r="A140"/>
      <c r="B140" s="17" t="s">
        <v>35</v>
      </c>
      <c r="C140" s="23" t="b">
        <v>1</v>
      </c>
      <c r="D140" s="23"/>
      <c r="E140" s="4">
        <f>SUMPRODUCT((INDEX([1]Rohdaten!$A$2:$GG$19999,,MATCH($B140,[1]Rohdaten!$1:$1,))&amp;""=$C140&amp;"")*([1]Rohdaten!$A$2:$A$19999&lt;&gt;""))</f>
        <v>12</v>
      </c>
      <c r="F140" s="4">
        <f t="shared" ref="F140:F152" si="6">IF(MATCH(B140,$B:$B,0)=ROW(B140),SUM(E140:E142),"")</f>
        <v>100</v>
      </c>
      <c r="G140" s="31"/>
    </row>
    <row r="141" spans="1:7" x14ac:dyDescent="0.25">
      <c r="A141"/>
      <c r="B141" s="17" t="s">
        <v>35</v>
      </c>
      <c r="C141" s="23" t="b">
        <v>0</v>
      </c>
      <c r="D141" s="23"/>
      <c r="E141" s="4">
        <f>SUMPRODUCT((INDEX([1]Rohdaten!$A$2:$GG$19999,,MATCH($B141,[1]Rohdaten!$1:$1,))&amp;""=$C141&amp;"")*([1]Rohdaten!$A$2:$A$19999&lt;&gt;""))</f>
        <v>88</v>
      </c>
      <c r="F141" s="4" t="str">
        <f t="shared" si="6"/>
        <v/>
      </c>
      <c r="G141" s="31"/>
    </row>
    <row r="142" spans="1:7" x14ac:dyDescent="0.25">
      <c r="A142"/>
      <c r="B142" s="17" t="s">
        <v>35</v>
      </c>
      <c r="C142" s="23"/>
      <c r="D142" s="23" t="s">
        <v>48</v>
      </c>
      <c r="E142" s="4">
        <f>SUMPRODUCT((INDEX([1]Rohdaten!$A$2:$GG$19999,,MATCH($B142,[1]Rohdaten!$1:$1,))&amp;""=$C142&amp;"")*([1]Rohdaten!$A$2:$A$19999&lt;&gt;""))</f>
        <v>0</v>
      </c>
      <c r="F142" s="4" t="str">
        <f t="shared" si="6"/>
        <v/>
      </c>
      <c r="G142" s="31"/>
    </row>
    <row r="143" spans="1:7" x14ac:dyDescent="0.25">
      <c r="A143"/>
      <c r="B143" s="17" t="s">
        <v>36</v>
      </c>
      <c r="C143" s="23" t="b">
        <v>1</v>
      </c>
      <c r="D143" s="23"/>
      <c r="E143" s="4">
        <f>SUMPRODUCT((INDEX([1]Rohdaten!$A$2:$GG$19999,,MATCH($B143,[1]Rohdaten!$1:$1,))&amp;""=$C143&amp;"")*([1]Rohdaten!$A$2:$A$19999&lt;&gt;""))</f>
        <v>5</v>
      </c>
      <c r="F143" s="4">
        <f t="shared" si="6"/>
        <v>100</v>
      </c>
      <c r="G143" s="31"/>
    </row>
    <row r="144" spans="1:7" x14ac:dyDescent="0.25">
      <c r="A144"/>
      <c r="B144" s="17" t="s">
        <v>36</v>
      </c>
      <c r="C144" s="23" t="b">
        <v>0</v>
      </c>
      <c r="D144" s="23"/>
      <c r="E144" s="4">
        <f>SUMPRODUCT((INDEX([1]Rohdaten!$A$2:$GG$19999,,MATCH($B144,[1]Rohdaten!$1:$1,))&amp;""=$C144&amp;"")*([1]Rohdaten!$A$2:$A$19999&lt;&gt;""))</f>
        <v>95</v>
      </c>
      <c r="F144" s="4" t="str">
        <f t="shared" si="6"/>
        <v/>
      </c>
      <c r="G144" s="31"/>
    </row>
    <row r="145" spans="1:7" x14ac:dyDescent="0.25">
      <c r="A145"/>
      <c r="B145" s="17" t="s">
        <v>36</v>
      </c>
      <c r="C145" s="23"/>
      <c r="D145" s="23" t="s">
        <v>48</v>
      </c>
      <c r="E145" s="4">
        <f>SUMPRODUCT((INDEX([1]Rohdaten!$A$2:$GG$19999,,MATCH($B145,[1]Rohdaten!$1:$1,))&amp;""=$C145&amp;"")*([1]Rohdaten!$A$2:$A$19999&lt;&gt;""))</f>
        <v>0</v>
      </c>
      <c r="F145" s="4" t="str">
        <f t="shared" si="6"/>
        <v/>
      </c>
      <c r="G145" s="31"/>
    </row>
    <row r="146" spans="1:7" x14ac:dyDescent="0.25">
      <c r="A146"/>
      <c r="B146" s="17" t="s">
        <v>37</v>
      </c>
      <c r="C146" s="23" t="b">
        <v>1</v>
      </c>
      <c r="D146" s="23"/>
      <c r="E146" s="4">
        <f>SUMPRODUCT((INDEX([1]Rohdaten!$A$2:$GG$19999,,MATCH($B146,[1]Rohdaten!$1:$1,))&amp;""=$C146&amp;"")*([1]Rohdaten!$A$2:$A$19999&lt;&gt;""))</f>
        <v>1</v>
      </c>
      <c r="F146" s="4">
        <f t="shared" si="6"/>
        <v>100</v>
      </c>
      <c r="G146" s="31"/>
    </row>
    <row r="147" spans="1:7" x14ac:dyDescent="0.25">
      <c r="A147"/>
      <c r="B147" s="17" t="s">
        <v>37</v>
      </c>
      <c r="C147" s="23" t="b">
        <v>0</v>
      </c>
      <c r="D147" s="23"/>
      <c r="E147" s="4">
        <f>SUMPRODUCT((INDEX([1]Rohdaten!$A$2:$GG$19999,,MATCH($B147,[1]Rohdaten!$1:$1,))&amp;""=$C147&amp;"")*([1]Rohdaten!$A$2:$A$19999&lt;&gt;""))</f>
        <v>99</v>
      </c>
      <c r="F147" s="4" t="str">
        <f t="shared" si="6"/>
        <v/>
      </c>
      <c r="G147" s="31"/>
    </row>
    <row r="148" spans="1:7" x14ac:dyDescent="0.25">
      <c r="A148"/>
      <c r="B148" s="17" t="s">
        <v>37</v>
      </c>
      <c r="C148" s="23"/>
      <c r="D148" s="23" t="s">
        <v>48</v>
      </c>
      <c r="E148" s="4">
        <f>SUMPRODUCT((INDEX([1]Rohdaten!$A$2:$GG$19999,,MATCH($B148,[1]Rohdaten!$1:$1,))&amp;""=$C148&amp;"")*([1]Rohdaten!$A$2:$A$19999&lt;&gt;""))</f>
        <v>0</v>
      </c>
      <c r="F148" s="4" t="str">
        <f t="shared" si="6"/>
        <v/>
      </c>
      <c r="G148" s="31"/>
    </row>
    <row r="149" spans="1:7" x14ac:dyDescent="0.25">
      <c r="A149"/>
      <c r="B149" s="17" t="s">
        <v>38</v>
      </c>
      <c r="C149" s="23" t="b">
        <v>1</v>
      </c>
      <c r="D149" s="23"/>
      <c r="E149" s="4">
        <f>SUMPRODUCT((INDEX([1]Rohdaten!$A$2:$GG$19999,,MATCH($B149,[1]Rohdaten!$1:$1,))&amp;""=$C149&amp;"")*([1]Rohdaten!$A$2:$A$19999&lt;&gt;""))</f>
        <v>6</v>
      </c>
      <c r="F149" s="4">
        <f t="shared" si="6"/>
        <v>100</v>
      </c>
      <c r="G149" s="31"/>
    </row>
    <row r="150" spans="1:7" x14ac:dyDescent="0.25">
      <c r="A150"/>
      <c r="B150" s="17" t="s">
        <v>38</v>
      </c>
      <c r="C150" s="23" t="b">
        <v>0</v>
      </c>
      <c r="D150" s="23"/>
      <c r="E150" s="4">
        <f>SUMPRODUCT((INDEX([1]Rohdaten!$A$2:$GG$19999,,MATCH($B150,[1]Rohdaten!$1:$1,))&amp;""=$C150&amp;"")*([1]Rohdaten!$A$2:$A$19999&lt;&gt;""))</f>
        <v>94</v>
      </c>
      <c r="F150" s="4" t="str">
        <f t="shared" si="6"/>
        <v/>
      </c>
      <c r="G150" s="31"/>
    </row>
    <row r="151" spans="1:7" x14ac:dyDescent="0.25">
      <c r="A151"/>
      <c r="B151" s="17" t="s">
        <v>38</v>
      </c>
      <c r="C151" s="23"/>
      <c r="D151" s="23" t="s">
        <v>48</v>
      </c>
      <c r="E151" s="4">
        <f>SUMPRODUCT((INDEX([1]Rohdaten!$A$2:$GG$19999,,MATCH($B151,[1]Rohdaten!$1:$1,))&amp;""=$C151&amp;"")*([1]Rohdaten!$A$2:$A$19999&lt;&gt;""))</f>
        <v>0</v>
      </c>
      <c r="F151" s="4" t="str">
        <f t="shared" si="6"/>
        <v/>
      </c>
      <c r="G151" s="31"/>
    </row>
    <row r="152" spans="1:7" x14ac:dyDescent="0.25">
      <c r="A152" t="s">
        <v>143</v>
      </c>
      <c r="B152" t="s">
        <v>39</v>
      </c>
      <c r="C152" s="23" t="b">
        <v>1</v>
      </c>
      <c r="D152" s="23"/>
      <c r="E152" s="4">
        <f>SUMPRODUCT((INDEX([1]Rohdaten!$A$2:$GG$19999,,MATCH(B152,[1]Rohdaten!$1:$1,))&amp;""=C152&amp;"")*(INDEX([1]Rohdaten!$A$2:$GG$19999,,MATCH("end_date",[1]Rohdaten!$1:$1,))&lt;&gt;""))</f>
        <v>0</v>
      </c>
      <c r="F152" s="4">
        <f t="shared" si="6"/>
        <v>99</v>
      </c>
    </row>
    <row r="153" spans="1:7" x14ac:dyDescent="0.25">
      <c r="A153"/>
      <c r="B153" t="s">
        <v>39</v>
      </c>
      <c r="C153" s="23" t="b">
        <v>0</v>
      </c>
      <c r="D153" s="23"/>
      <c r="E153" s="4">
        <f>SUMPRODUCT((INDEX([1]Rohdaten!$A$2:$GG$19999,,MATCH(B153,[1]Rohdaten!$1:$1,))&amp;""=C153&amp;"")*(INDEX([1]Rohdaten!$A$2:$GG$19999,,MATCH("end_date",[1]Rohdaten!$1:$1,))&lt;&gt;""))</f>
        <v>99</v>
      </c>
      <c r="F153" s="4"/>
    </row>
    <row r="154" spans="1:7" x14ac:dyDescent="0.25">
      <c r="A154"/>
      <c r="B154" t="s">
        <v>39</v>
      </c>
      <c r="D154" t="s">
        <v>48</v>
      </c>
      <c r="E154" s="4">
        <f>SUMPRODUCT((INDEX([1]Rohdaten!$A$2:$GG$19999,,MATCH(B154,[1]Rohdaten!$1:$1,))&amp;""=C154&amp;"")*(INDEX([1]Rohdaten!$A$2:$GG$19999,,MATCH("end_date",[1]Rohdaten!$1:$1,))&lt;&gt;""))</f>
        <v>0</v>
      </c>
      <c r="F154" s="4"/>
    </row>
    <row r="155" spans="1:7" x14ac:dyDescent="0.25">
      <c r="A155" t="s">
        <v>144</v>
      </c>
      <c r="B155" t="s">
        <v>40</v>
      </c>
      <c r="C155" t="b">
        <v>1</v>
      </c>
      <c r="E155" s="4">
        <f>SUMPRODUCT((INDEX([1]Rohdaten!$A$2:$GG$19999,,MATCH(B155,[1]Rohdaten!$1:$1,))&amp;""=C155&amp;"")*(INDEX([1]Rohdaten!$A$2:$GG$19999,,MATCH("end_date",[1]Rohdaten!$1:$1,))&lt;&gt;""))</f>
        <v>0</v>
      </c>
      <c r="F155" s="4">
        <f>IF(MATCH(B155,$B:$B,0)=ROW(B155),SUM(E155:E157),"")</f>
        <v>99</v>
      </c>
    </row>
    <row r="156" spans="1:7" x14ac:dyDescent="0.25">
      <c r="A156"/>
      <c r="B156" t="s">
        <v>40</v>
      </c>
      <c r="C156" t="b">
        <v>0</v>
      </c>
      <c r="E156" s="4">
        <f>SUMPRODUCT((INDEX([1]Rohdaten!$A$2:$GG$19999,,MATCH(B156,[1]Rohdaten!$1:$1,))&amp;""=C156&amp;"")*(INDEX([1]Rohdaten!$A$2:$GG$19999,,MATCH("end_date",[1]Rohdaten!$1:$1,))&lt;&gt;""))</f>
        <v>99</v>
      </c>
      <c r="F156" s="4"/>
    </row>
    <row r="157" spans="1:7" x14ac:dyDescent="0.25">
      <c r="A157"/>
      <c r="B157" t="s">
        <v>40</v>
      </c>
      <c r="D157" t="s">
        <v>48</v>
      </c>
      <c r="E157" s="4">
        <f>SUMPRODUCT((INDEX([1]Rohdaten!$A$2:$GG$19999,,MATCH(B157,[1]Rohdaten!$1:$1,))&amp;""=C157&amp;"")*(INDEX([1]Rohdaten!$A$2:$GG$19999,,MATCH("end_date",[1]Rohdaten!$1:$1,))&lt;&gt;""))</f>
        <v>0</v>
      </c>
      <c r="F157" s="4"/>
    </row>
    <row r="158" spans="1:7" x14ac:dyDescent="0.25">
      <c r="A158" t="s">
        <v>146</v>
      </c>
      <c r="B158" t="s">
        <v>41</v>
      </c>
      <c r="C158" t="b">
        <v>1</v>
      </c>
      <c r="E158" s="4">
        <f>SUMPRODUCT((INDEX([1]Rohdaten!$A$2:$GG$19999,,MATCH(B158,[1]Rohdaten!$1:$1,))&amp;""=C158&amp;"")*(INDEX([1]Rohdaten!$A$2:$GG$19999,,MATCH("end_date",[1]Rohdaten!$1:$1,))&lt;&gt;""))</f>
        <v>89</v>
      </c>
      <c r="F158" s="4">
        <f>IF(MATCH(B158,$B:$B,0)=ROW(B158),SUM(E158:E160),"")</f>
        <v>99</v>
      </c>
    </row>
    <row r="159" spans="1:7" x14ac:dyDescent="0.25">
      <c r="A159"/>
      <c r="B159" t="s">
        <v>41</v>
      </c>
      <c r="C159" t="b">
        <v>0</v>
      </c>
      <c r="E159" s="4">
        <f>SUMPRODUCT((INDEX([1]Rohdaten!$A$2:$GG$19999,,MATCH(B159,[1]Rohdaten!$1:$1,))&amp;""=C159&amp;"")*(INDEX([1]Rohdaten!$A$2:$GG$19999,,MATCH("end_date",[1]Rohdaten!$1:$1,))&lt;&gt;""))</f>
        <v>10</v>
      </c>
      <c r="F159" s="4"/>
    </row>
    <row r="160" spans="1:7" x14ac:dyDescent="0.25">
      <c r="A160"/>
      <c r="B160" t="s">
        <v>41</v>
      </c>
      <c r="D160" t="s">
        <v>48</v>
      </c>
      <c r="E160" s="4">
        <f>SUMPRODUCT((INDEX([1]Rohdaten!$A$2:$GG$19999,,MATCH(B160,[1]Rohdaten!$1:$1,))&amp;""=C160&amp;"")*(INDEX([1]Rohdaten!$A$2:$GG$19999,,MATCH("end_date",[1]Rohdaten!$1:$1,))&lt;&gt;""))</f>
        <v>0</v>
      </c>
      <c r="F160" s="4"/>
    </row>
    <row r="161" spans="1:6" x14ac:dyDescent="0.25">
      <c r="A161" t="s">
        <v>145</v>
      </c>
      <c r="B161" t="s">
        <v>42</v>
      </c>
      <c r="C161" t="b">
        <v>1</v>
      </c>
      <c r="E161" s="4">
        <f>SUMPRODUCT((INDEX([1]Rohdaten!$A$2:$GG$19999,,MATCH(B161,[1]Rohdaten!$1:$1,))&amp;""=C161&amp;"")*(INDEX([1]Rohdaten!$A$2:$GG$19999,,MATCH("end_date",[1]Rohdaten!$1:$1,))&lt;&gt;""))</f>
        <v>0</v>
      </c>
      <c r="F161" s="4">
        <f>IF(MATCH(B161,$B:$B,0)=ROW(B161),SUM(E161:E163),"")</f>
        <v>99</v>
      </c>
    </row>
    <row r="162" spans="1:6" x14ac:dyDescent="0.25">
      <c r="A162"/>
      <c r="B162" t="s">
        <v>42</v>
      </c>
      <c r="C162" t="b">
        <v>0</v>
      </c>
      <c r="E162" s="4">
        <f>SUMPRODUCT((INDEX([1]Rohdaten!$A$2:$GG$19999,,MATCH(B162,[1]Rohdaten!$1:$1,))&amp;""=C162&amp;"")*(INDEX([1]Rohdaten!$A$2:$GG$19999,,MATCH("end_date",[1]Rohdaten!$1:$1,))&lt;&gt;""))</f>
        <v>99</v>
      </c>
      <c r="F162" s="4"/>
    </row>
    <row r="163" spans="1:6" x14ac:dyDescent="0.25">
      <c r="A163"/>
      <c r="B163" t="s">
        <v>42</v>
      </c>
      <c r="D163" t="s">
        <v>48</v>
      </c>
      <c r="E163" s="4">
        <f>SUMPRODUCT((INDEX([1]Rohdaten!$A$2:$GG$19999,,MATCH(B163,[1]Rohdaten!$1:$1,))&amp;""=C163&amp;"")*(INDEX([1]Rohdaten!$A$2:$GG$19999,,MATCH("end_date",[1]Rohdaten!$1:$1,))&lt;&gt;""))</f>
        <v>0</v>
      </c>
      <c r="F163" s="4"/>
    </row>
    <row r="164" spans="1:6" x14ac:dyDescent="0.25">
      <c r="A164" t="s">
        <v>147</v>
      </c>
      <c r="B164" t="s">
        <v>43</v>
      </c>
      <c r="C164" t="b">
        <v>1</v>
      </c>
      <c r="E164" s="4">
        <f>SUMPRODUCT((INDEX([1]Rohdaten!$A$2:$GG$19999,,MATCH(B164,[1]Rohdaten!$1:$1,))&amp;""=C164&amp;"")*(INDEX([1]Rohdaten!$A$2:$GG$19999,,MATCH("end_date",[1]Rohdaten!$1:$1,))&lt;&gt;""))</f>
        <v>18</v>
      </c>
      <c r="F164" s="4">
        <f>IF(MATCH(B164,$B:$B,0)=ROW(B164),SUM(E164:E166),"")</f>
        <v>99</v>
      </c>
    </row>
    <row r="165" spans="1:6" x14ac:dyDescent="0.25">
      <c r="A165"/>
      <c r="B165" t="s">
        <v>43</v>
      </c>
      <c r="C165" t="b">
        <v>0</v>
      </c>
      <c r="E165" s="4">
        <f>SUMPRODUCT((INDEX([1]Rohdaten!$A$2:$GG$19999,,MATCH(B165,[1]Rohdaten!$1:$1,))&amp;""=C165&amp;"")*(INDEX([1]Rohdaten!$A$2:$GG$19999,,MATCH("end_date",[1]Rohdaten!$1:$1,))&lt;&gt;""))</f>
        <v>81</v>
      </c>
    </row>
    <row r="166" spans="1:6" x14ac:dyDescent="0.25">
      <c r="A166"/>
      <c r="B166" t="s">
        <v>43</v>
      </c>
      <c r="E166" s="4">
        <f>SUMPRODUCT((INDEX([1]Rohdaten!$A$2:$GG$19999,,MATCH(B166,[1]Rohdaten!$1:$1,))&amp;""=C166&amp;"")*(INDEX([1]Rohdaten!$A$2:$GG$19999,,MATCH("end_date",[1]Rohdaten!$1:$1,))&lt;&gt;""))</f>
        <v>0</v>
      </c>
    </row>
    <row r="167" spans="1:6" ht="15" customHeight="1" x14ac:dyDescent="0.25">
      <c r="A167"/>
    </row>
    <row r="168" spans="1:6" ht="15" customHeight="1" x14ac:dyDescent="0.25">
      <c r="A168"/>
    </row>
    <row r="169" spans="1:6" ht="15" customHeight="1" x14ac:dyDescent="0.25">
      <c r="A169"/>
    </row>
    <row r="170" spans="1:6" ht="15" customHeight="1" x14ac:dyDescent="0.25">
      <c r="A170"/>
    </row>
    <row r="171" spans="1:6" ht="15" customHeight="1" x14ac:dyDescent="0.25">
      <c r="A171"/>
    </row>
    <row r="172" spans="1:6" ht="15" customHeight="1" x14ac:dyDescent="0.25">
      <c r="A172"/>
    </row>
    <row r="173" spans="1:6" ht="15" customHeight="1" x14ac:dyDescent="0.25">
      <c r="A173"/>
    </row>
    <row r="174" spans="1:6" ht="15" customHeight="1" x14ac:dyDescent="0.25">
      <c r="A174"/>
    </row>
    <row r="175" spans="1:6" ht="15" customHeight="1" x14ac:dyDescent="0.25">
      <c r="A175"/>
    </row>
    <row r="176" spans="1:6" ht="15" customHeight="1" x14ac:dyDescent="0.25">
      <c r="A176"/>
    </row>
    <row r="177" spans="1:1" ht="15" customHeight="1" x14ac:dyDescent="0.25">
      <c r="A17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87"/>
  <sheetViews>
    <sheetView zoomScaleNormal="100" workbookViewId="0">
      <pane ySplit="1" topLeftCell="A2" activePane="bottomLeft" state="frozen"/>
      <selection pane="bottomLeft" activeCell="J14" sqref="J14"/>
    </sheetView>
  </sheetViews>
  <sheetFormatPr baseColWidth="10" defaultRowHeight="15" x14ac:dyDescent="0.25"/>
  <cols>
    <col min="1" max="1" width="18.5703125" style="27" customWidth="1"/>
    <col min="2" max="2" width="26.28515625" style="2" customWidth="1"/>
    <col min="3" max="3" width="39.5703125" bestFit="1" customWidth="1"/>
    <col min="4" max="4" width="7.5703125" bestFit="1" customWidth="1"/>
    <col min="5" max="5" width="41.28515625" customWidth="1"/>
    <col min="7" max="7" width="8" bestFit="1" customWidth="1"/>
    <col min="8" max="8" width="19.7109375" bestFit="1" customWidth="1"/>
  </cols>
  <sheetData>
    <row r="1" spans="1:8" s="1" customFormat="1" x14ac:dyDescent="0.25">
      <c r="A1" s="25" t="s">
        <v>132</v>
      </c>
      <c r="B1" s="24" t="s">
        <v>131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135</v>
      </c>
    </row>
    <row r="2" spans="1:8" s="1" customFormat="1" x14ac:dyDescent="0.25">
      <c r="A2" s="26" t="s">
        <v>99</v>
      </c>
      <c r="B2" s="15"/>
      <c r="C2" s="13" t="s">
        <v>116</v>
      </c>
      <c r="D2" s="16"/>
      <c r="E2" s="16"/>
      <c r="F2" s="16"/>
      <c r="G2" s="16"/>
      <c r="H2" s="16"/>
    </row>
    <row r="3" spans="1:8" x14ac:dyDescent="0.25">
      <c r="B3" s="2" t="s">
        <v>169</v>
      </c>
      <c r="C3" t="s">
        <v>168</v>
      </c>
      <c r="E3" t="s">
        <v>48</v>
      </c>
      <c r="F3" s="4">
        <f>SUMPRODUCT((INDEX([1]Rohdaten!$A$2:$GG$19999,,MATCH(C3,[1]Rohdaten!$1:$1,))&amp;""=D3&amp;"")*([1]Rohdaten!$A$2:$A$19999&lt;&gt;""))</f>
        <v>6</v>
      </c>
      <c r="G3" s="4">
        <f>IF(MATCH(C3,$C:$C,0)=ROW(C3),SUM(F3:F19),"")</f>
        <v>100</v>
      </c>
    </row>
    <row r="4" spans="1:8" x14ac:dyDescent="0.25">
      <c r="C4" t="s">
        <v>168</v>
      </c>
      <c r="D4">
        <v>1</v>
      </c>
      <c r="E4" t="s">
        <v>170</v>
      </c>
      <c r="F4" s="4">
        <f>SUMPRODUCT((INDEX([1]Rohdaten!$A$2:$GG$19999,,MATCH(C4,[1]Rohdaten!$1:$1,))&amp;""=D4&amp;"")*([1]Rohdaten!$A$2:$A$19999&lt;&gt;""))</f>
        <v>11</v>
      </c>
      <c r="G4" s="4" t="str">
        <f t="shared" ref="G4:G13" si="0">IF(MATCH(C4,$C:$C,0)=ROW(C4),SUM(F4:F21),"")</f>
        <v/>
      </c>
    </row>
    <row r="5" spans="1:8" x14ac:dyDescent="0.25">
      <c r="C5" t="s">
        <v>168</v>
      </c>
      <c r="D5">
        <v>10</v>
      </c>
      <c r="E5" t="s">
        <v>171</v>
      </c>
      <c r="F5" s="4">
        <f>SUMPRODUCT((INDEX([1]Rohdaten!$A$2:$GG$19999,,MATCH(C5,[1]Rohdaten!$1:$1,))&amp;""=D5&amp;"")*([1]Rohdaten!$A$2:$A$19999&lt;&gt;""))</f>
        <v>17</v>
      </c>
      <c r="G5" s="4" t="str">
        <f t="shared" si="0"/>
        <v/>
      </c>
    </row>
    <row r="6" spans="1:8" x14ac:dyDescent="0.25">
      <c r="C6" t="s">
        <v>168</v>
      </c>
      <c r="D6">
        <v>11</v>
      </c>
      <c r="E6" t="s">
        <v>172</v>
      </c>
      <c r="F6" s="4">
        <f>SUMPRODUCT((INDEX([1]Rohdaten!$A$2:$GG$19999,,MATCH(C6,[1]Rohdaten!$1:$1,))&amp;""=D6&amp;"")*([1]Rohdaten!$A$2:$A$19999&lt;&gt;""))</f>
        <v>2</v>
      </c>
      <c r="G6" s="4" t="str">
        <f t="shared" si="0"/>
        <v/>
      </c>
    </row>
    <row r="7" spans="1:8" x14ac:dyDescent="0.25">
      <c r="C7" t="s">
        <v>168</v>
      </c>
      <c r="D7">
        <v>12</v>
      </c>
      <c r="E7" t="s">
        <v>173</v>
      </c>
      <c r="F7" s="4">
        <f>SUMPRODUCT((INDEX([1]Rohdaten!$A$2:$GG$19999,,MATCH(C7,[1]Rohdaten!$1:$1,))&amp;""=D7&amp;"")*([1]Rohdaten!$A$2:$A$19999&lt;&gt;""))</f>
        <v>1</v>
      </c>
      <c r="G7" s="4" t="str">
        <f t="shared" si="0"/>
        <v/>
      </c>
    </row>
    <row r="8" spans="1:8" x14ac:dyDescent="0.25">
      <c r="C8" t="s">
        <v>168</v>
      </c>
      <c r="D8">
        <v>13</v>
      </c>
      <c r="E8" t="s">
        <v>174</v>
      </c>
      <c r="F8" s="4">
        <f>SUMPRODUCT((INDEX([1]Rohdaten!$A$2:$GG$19999,,MATCH(C8,[1]Rohdaten!$1:$1,))&amp;""=D8&amp;"")*([1]Rohdaten!$A$2:$A$19999&lt;&gt;""))</f>
        <v>8</v>
      </c>
      <c r="G8" s="4" t="str">
        <f t="shared" si="0"/>
        <v/>
      </c>
    </row>
    <row r="9" spans="1:8" x14ac:dyDescent="0.25">
      <c r="C9" t="s">
        <v>168</v>
      </c>
      <c r="D9">
        <v>14</v>
      </c>
      <c r="E9" t="s">
        <v>175</v>
      </c>
      <c r="F9" s="4">
        <f>SUMPRODUCT((INDEX([1]Rohdaten!$A$2:$GG$19999,,MATCH(C9,[1]Rohdaten!$1:$1,))&amp;""=D9&amp;"")*([1]Rohdaten!$A$2:$A$19999&lt;&gt;""))</f>
        <v>7</v>
      </c>
      <c r="G9" s="4" t="str">
        <f t="shared" si="0"/>
        <v/>
      </c>
    </row>
    <row r="10" spans="1:8" x14ac:dyDescent="0.25">
      <c r="C10" t="s">
        <v>168</v>
      </c>
      <c r="D10">
        <v>15</v>
      </c>
      <c r="E10" t="s">
        <v>176</v>
      </c>
      <c r="F10" s="4">
        <f>SUMPRODUCT((INDEX([1]Rohdaten!$A$2:$GG$19999,,MATCH(C10,[1]Rohdaten!$1:$1,))&amp;""=D10&amp;"")*([1]Rohdaten!$A$2:$A$19999&lt;&gt;""))</f>
        <v>4</v>
      </c>
      <c r="G10" s="4" t="str">
        <f t="shared" si="0"/>
        <v/>
      </c>
    </row>
    <row r="11" spans="1:8" x14ac:dyDescent="0.25">
      <c r="C11" t="s">
        <v>168</v>
      </c>
      <c r="D11">
        <v>16</v>
      </c>
      <c r="E11" t="s">
        <v>177</v>
      </c>
      <c r="F11" s="4">
        <f>SUMPRODUCT((INDEX([1]Rohdaten!$A$2:$GG$19999,,MATCH(C11,[1]Rohdaten!$1:$1,))&amp;""=D11&amp;"")*([1]Rohdaten!$A$2:$A$19999&lt;&gt;""))</f>
        <v>8</v>
      </c>
      <c r="G11" s="4" t="str">
        <f t="shared" si="0"/>
        <v/>
      </c>
    </row>
    <row r="12" spans="1:8" x14ac:dyDescent="0.25">
      <c r="C12" t="s">
        <v>168</v>
      </c>
      <c r="D12">
        <v>2</v>
      </c>
      <c r="E12" t="s">
        <v>178</v>
      </c>
      <c r="F12" s="4">
        <f>SUMPRODUCT((INDEX([1]Rohdaten!$A$2:$GG$19999,,MATCH(C12,[1]Rohdaten!$1:$1,))&amp;""=D12&amp;"")*([1]Rohdaten!$A$2:$A$19999&lt;&gt;""))</f>
        <v>12</v>
      </c>
      <c r="G12" s="4" t="str">
        <f t="shared" si="0"/>
        <v/>
      </c>
    </row>
    <row r="13" spans="1:8" x14ac:dyDescent="0.25">
      <c r="C13" t="s">
        <v>168</v>
      </c>
      <c r="D13">
        <v>3</v>
      </c>
      <c r="E13" t="s">
        <v>179</v>
      </c>
      <c r="F13" s="4">
        <f>SUMPRODUCT((INDEX([1]Rohdaten!$A$2:$GG$19999,,MATCH(C13,[1]Rohdaten!$1:$1,))&amp;""=D13&amp;"")*([1]Rohdaten!$A$2:$A$19999&lt;&gt;""))</f>
        <v>5</v>
      </c>
      <c r="G13" s="4" t="str">
        <f t="shared" si="0"/>
        <v/>
      </c>
    </row>
    <row r="14" spans="1:8" x14ac:dyDescent="0.25">
      <c r="C14" t="s">
        <v>168</v>
      </c>
      <c r="D14">
        <v>4</v>
      </c>
      <c r="E14" t="s">
        <v>180</v>
      </c>
      <c r="F14" s="4">
        <f>SUMPRODUCT((INDEX([1]Rohdaten!$A$2:$GG$19999,,MATCH(C14,[1]Rohdaten!$1:$1,))&amp;""=D14&amp;"")*([1]Rohdaten!$A$2:$A$19999&lt;&gt;""))</f>
        <v>0</v>
      </c>
      <c r="G14" s="4" t="str">
        <f>IF(MATCH(C14,$C:$C,0)=ROW(C14),SUM(F14:F33),"")</f>
        <v/>
      </c>
    </row>
    <row r="15" spans="1:8" x14ac:dyDescent="0.25">
      <c r="C15" t="s">
        <v>168</v>
      </c>
      <c r="D15">
        <v>5</v>
      </c>
      <c r="E15" t="s">
        <v>181</v>
      </c>
      <c r="F15" s="4">
        <f>SUMPRODUCT((INDEX([1]Rohdaten!$A$2:$GG$19999,,MATCH(C15,[1]Rohdaten!$1:$1,))&amp;""=D15&amp;"")*([1]Rohdaten!$A$2:$A$19999&lt;&gt;""))</f>
        <v>0</v>
      </c>
      <c r="G15" s="4" t="str">
        <f>IF(MATCH(C15,$C:$C,0)=ROW(C15),SUM(F15:F34),"")</f>
        <v/>
      </c>
    </row>
    <row r="16" spans="1:8" x14ac:dyDescent="0.25">
      <c r="C16" t="s">
        <v>168</v>
      </c>
      <c r="D16">
        <v>6</v>
      </c>
      <c r="E16" t="s">
        <v>182</v>
      </c>
      <c r="F16" s="4">
        <f>SUMPRODUCT((INDEX([1]Rohdaten!$A$2:$GG$19999,,MATCH(C16,[1]Rohdaten!$1:$1,))&amp;""=D16&amp;"")*([1]Rohdaten!$A$2:$A$19999&lt;&gt;""))</f>
        <v>0</v>
      </c>
      <c r="G16" s="4" t="str">
        <f>IF(MATCH(C16,$C:$C,0)=ROW(C16),SUM(F16:F35),"")</f>
        <v/>
      </c>
    </row>
    <row r="17" spans="1:8" x14ac:dyDescent="0.25">
      <c r="C17" t="s">
        <v>168</v>
      </c>
      <c r="D17">
        <v>7</v>
      </c>
      <c r="E17" t="s">
        <v>183</v>
      </c>
      <c r="F17" s="4">
        <f>SUMPRODUCT((INDEX([1]Rohdaten!$A$2:$GG$19999,,MATCH(C17,[1]Rohdaten!$1:$1,))&amp;""=D17&amp;"")*([1]Rohdaten!$A$2:$A$19999&lt;&gt;""))</f>
        <v>4</v>
      </c>
      <c r="G17" s="4" t="str">
        <f>IF(MATCH(C17,$C:$C,0)=ROW(C17),SUM(F17:F36),"")</f>
        <v/>
      </c>
    </row>
    <row r="18" spans="1:8" x14ac:dyDescent="0.25">
      <c r="C18" t="s">
        <v>168</v>
      </c>
      <c r="D18">
        <v>8</v>
      </c>
      <c r="E18" t="s">
        <v>184</v>
      </c>
      <c r="F18" s="4">
        <f>SUMPRODUCT((INDEX([1]Rohdaten!$A$2:$GG$19999,,MATCH(C18,[1]Rohdaten!$1:$1,))&amp;""=D18&amp;"")*([1]Rohdaten!$A$2:$A$19999&lt;&gt;""))</f>
        <v>5</v>
      </c>
      <c r="G18" s="4" t="str">
        <f>IF(MATCH(C18,$C:$C,0)=ROW(C18),SUM(F18:F38),"")</f>
        <v/>
      </c>
    </row>
    <row r="19" spans="1:8" x14ac:dyDescent="0.25">
      <c r="C19" t="s">
        <v>168</v>
      </c>
      <c r="D19">
        <v>9</v>
      </c>
      <c r="E19" t="s">
        <v>185</v>
      </c>
      <c r="F19" s="4">
        <f>SUMPRODUCT((INDEX([1]Rohdaten!$A$2:$GG$19999,,MATCH(C19,[1]Rohdaten!$1:$1,))&amp;""=D19&amp;"")*([1]Rohdaten!$A$2:$A$19999&lt;&gt;""))</f>
        <v>10</v>
      </c>
      <c r="G19" s="4" t="str">
        <f>IF(MATCH(C19,$C:$C,0)=ROW(C19),SUM(F19:F39),"")</f>
        <v/>
      </c>
    </row>
    <row r="20" spans="1:8" x14ac:dyDescent="0.25">
      <c r="B20" s="2" t="s">
        <v>209</v>
      </c>
      <c r="C20" t="s">
        <v>197</v>
      </c>
      <c r="E20" t="s">
        <v>48</v>
      </c>
      <c r="F20">
        <f>SUMPRODUCT((ISNUMBER(SEARCH("{"&amp;D20&amp;",",INDEX([1]Rohdaten!$A$2:$GG$19999,,MATCH(C20,[1]Rohdaten!$1:$1,)))))+(ISNUMBER(SEARCH(","&amp;D20&amp;",",INDEX([1]Rohdaten!$A$2:$GG$19999,,MATCH(C20,[1]Rohdaten!$1:$1,)))))*1)</f>
        <v>0</v>
      </c>
      <c r="G20" s="4">
        <f>IF(MATCH(C20,$C:$C,0)=ROW(C20),SUM(F20:F30),"")</f>
        <v>138</v>
      </c>
      <c r="H20" t="s">
        <v>300</v>
      </c>
    </row>
    <row r="21" spans="1:8" x14ac:dyDescent="0.25">
      <c r="C21" t="s">
        <v>197</v>
      </c>
      <c r="D21">
        <v>1</v>
      </c>
      <c r="E21" t="s">
        <v>188</v>
      </c>
      <c r="F21">
        <f>SUMPRODUCT((ISNUMBER(SEARCH("{"&amp;D21&amp;",",INDEX([1]Rohdaten!$A$2:$GG$19999,,MATCH(C21,[1]Rohdaten!$1:$1,)))))+(ISNUMBER(SEARCH(","&amp;D21&amp;",",INDEX([1]Rohdaten!$A$2:$GG$19999,,MATCH(C21,[1]Rohdaten!$1:$1,)))))*1)</f>
        <v>66</v>
      </c>
      <c r="G21" s="4" t="str">
        <f>IF(MATCH(C21,$C:$C,0)=ROW(C21),SUM(F21:F30),"")</f>
        <v/>
      </c>
    </row>
    <row r="22" spans="1:8" x14ac:dyDescent="0.25">
      <c r="C22" t="s">
        <v>197</v>
      </c>
      <c r="D22">
        <v>2</v>
      </c>
      <c r="E22" t="s">
        <v>189</v>
      </c>
      <c r="F22">
        <f>SUMPRODUCT((ISNUMBER(SEARCH("{"&amp;D22&amp;",",INDEX([1]Rohdaten!$A$2:$GG$19999,,MATCH(C22,[1]Rohdaten!$1:$1,)))))+(ISNUMBER(SEARCH(","&amp;D22&amp;",",INDEX([1]Rohdaten!$A$2:$GG$19999,,MATCH(C22,[1]Rohdaten!$1:$1,)))))*1)</f>
        <v>18</v>
      </c>
      <c r="G22" s="4" t="str">
        <f>IF(MATCH(C22,$C:$C,0)=ROW(C22),SUM(F22:F31),"")</f>
        <v/>
      </c>
    </row>
    <row r="23" spans="1:8" x14ac:dyDescent="0.25">
      <c r="C23" t="s">
        <v>197</v>
      </c>
      <c r="D23">
        <v>3</v>
      </c>
      <c r="E23" t="s">
        <v>190</v>
      </c>
      <c r="F23">
        <f>SUMPRODUCT((ISNUMBER(SEARCH("{"&amp;D23&amp;",",INDEX([1]Rohdaten!$A$2:$GG$19999,,MATCH(C23,[1]Rohdaten!$1:$1,)))))+(ISNUMBER(SEARCH(","&amp;D23&amp;",",INDEX([1]Rohdaten!$A$2:$GG$19999,,MATCH(C23,[1]Rohdaten!$1:$1,)))))*1)</f>
        <v>4</v>
      </c>
      <c r="G23" s="4" t="str">
        <f>IF(MATCH(C23,$C:$C,0)=ROW(C23),SUM(F23:F33),"")</f>
        <v/>
      </c>
    </row>
    <row r="24" spans="1:8" x14ac:dyDescent="0.25">
      <c r="C24" t="s">
        <v>197</v>
      </c>
      <c r="D24">
        <v>4</v>
      </c>
      <c r="E24" t="s">
        <v>191</v>
      </c>
      <c r="F24">
        <f>SUMPRODUCT((ISNUMBER(SEARCH("{"&amp;D24&amp;",",INDEX([1]Rohdaten!$A$2:$GG$19999,,MATCH(C24,[1]Rohdaten!$1:$1,)))))+(ISNUMBER(SEARCH(","&amp;D24&amp;",",INDEX([1]Rohdaten!$A$2:$GG$19999,,MATCH(C24,[1]Rohdaten!$1:$1,)))))*1)</f>
        <v>1</v>
      </c>
      <c r="G24" s="4" t="str">
        <f>IF(MATCH(C24,$C:$C,0)=ROW(C24),SUM(F24:F34),"")</f>
        <v/>
      </c>
    </row>
    <row r="25" spans="1:8" x14ac:dyDescent="0.25">
      <c r="C25" t="s">
        <v>197</v>
      </c>
      <c r="D25">
        <v>5</v>
      </c>
      <c r="E25" t="s">
        <v>192</v>
      </c>
      <c r="F25">
        <f>SUMPRODUCT((ISNUMBER(SEARCH("{"&amp;D25&amp;",",INDEX([1]Rohdaten!$A$2:$GG$19999,,MATCH(C25,[1]Rohdaten!$1:$1,)))))+(ISNUMBER(SEARCH(","&amp;D25&amp;",",INDEX([1]Rohdaten!$A$2:$GG$19999,,MATCH(C25,[1]Rohdaten!$1:$1,)))))*1)</f>
        <v>4</v>
      </c>
      <c r="G25" s="4" t="str">
        <f>IF(MATCH(C25,$C:$C,0)=ROW(C25),SUM(F25:F35),"")</f>
        <v/>
      </c>
    </row>
    <row r="26" spans="1:8" x14ac:dyDescent="0.25">
      <c r="C26" t="s">
        <v>197</v>
      </c>
      <c r="D26">
        <v>6</v>
      </c>
      <c r="E26" t="s">
        <v>193</v>
      </c>
      <c r="F26">
        <f>SUMPRODUCT((ISNUMBER(SEARCH("{"&amp;D26&amp;",",INDEX([1]Rohdaten!$A$2:$GG$19999,,MATCH(C26,[1]Rohdaten!$1:$1,)))))+(ISNUMBER(SEARCH(","&amp;D26&amp;",",INDEX([1]Rohdaten!$A$2:$GG$19999,,MATCH(C26,[1]Rohdaten!$1:$1,)))))*1)</f>
        <v>4</v>
      </c>
      <c r="G26" s="4" t="str">
        <f>IF(MATCH(C26,$C:$C,0)=ROW(C26),SUM(F26:F36),"")</f>
        <v/>
      </c>
    </row>
    <row r="27" spans="1:8" x14ac:dyDescent="0.25">
      <c r="C27" t="s">
        <v>197</v>
      </c>
      <c r="D27">
        <v>7</v>
      </c>
      <c r="E27" t="s">
        <v>194</v>
      </c>
      <c r="F27">
        <f>SUMPRODUCT((ISNUMBER(SEARCH("{"&amp;D27&amp;",",INDEX([1]Rohdaten!$A$2:$GG$19999,,MATCH(C27,[1]Rohdaten!$1:$1,)))))+(ISNUMBER(SEARCH(","&amp;D27&amp;",",INDEX([1]Rohdaten!$A$2:$GG$19999,,MATCH(C27,[1]Rohdaten!$1:$1,)))))*1)</f>
        <v>8</v>
      </c>
      <c r="G27" s="4" t="str">
        <f>IF(MATCH(C27,$C:$C,0)=ROW(C27),SUM(F27:F38),"")</f>
        <v/>
      </c>
    </row>
    <row r="28" spans="1:8" x14ac:dyDescent="0.25">
      <c r="C28" t="s">
        <v>197</v>
      </c>
      <c r="D28">
        <v>8</v>
      </c>
      <c r="E28" t="s">
        <v>195</v>
      </c>
      <c r="F28">
        <f>SUMPRODUCT((ISNUMBER(SEARCH("{"&amp;D28&amp;",",INDEX([1]Rohdaten!$A$2:$GG$19999,,MATCH(C28,[1]Rohdaten!$1:$1,)))))+(ISNUMBER(SEARCH(","&amp;D28&amp;",",INDEX([1]Rohdaten!$A$2:$GG$19999,,MATCH(C28,[1]Rohdaten!$1:$1,)))))*1)</f>
        <v>7</v>
      </c>
      <c r="G28" s="4" t="str">
        <f>IF(MATCH(C28,$C:$C,0)=ROW(C28),SUM(F28:F39),"")</f>
        <v/>
      </c>
    </row>
    <row r="29" spans="1:8" x14ac:dyDescent="0.25">
      <c r="C29" t="s">
        <v>197</v>
      </c>
      <c r="D29">
        <v>9</v>
      </c>
      <c r="E29" t="s">
        <v>196</v>
      </c>
      <c r="F29">
        <f>SUMPRODUCT((ISNUMBER(SEARCH("{"&amp;D29&amp;",",INDEX([1]Rohdaten!$A$2:$GG$19999,,MATCH(C29,[1]Rohdaten!$1:$1,)))))+(ISNUMBER(SEARCH(","&amp;D29&amp;",",INDEX([1]Rohdaten!$A$2:$GG$19999,,MATCH(C29,[1]Rohdaten!$1:$1,)))))*1)</f>
        <v>8</v>
      </c>
      <c r="G29" s="4" t="str">
        <f>IF(MATCH(C29,$C:$C,0)=ROW(C29),SUM(F29:F40),"")</f>
        <v/>
      </c>
    </row>
    <row r="30" spans="1:8" x14ac:dyDescent="0.25">
      <c r="A30"/>
      <c r="B30"/>
      <c r="C30" t="s">
        <v>197</v>
      </c>
      <c r="D30">
        <v>10</v>
      </c>
      <c r="E30" t="s">
        <v>164</v>
      </c>
      <c r="F30">
        <f>SUMPRODUCT((ISNUMBER(SEARCH("{"&amp;D30&amp;",",INDEX([1]Rohdaten!$A$2:$GG$19999,,MATCH(C30,[1]Rohdaten!$1:$1,)))))+(ISNUMBER(SEARCH(","&amp;D30&amp;",",INDEX([1]Rohdaten!$A$2:$GG$19999,,MATCH(C30,[1]Rohdaten!$1:$1,)))))*1)</f>
        <v>18</v>
      </c>
      <c r="G30" s="4" t="str">
        <f>IF(MATCH(C30,$C:$C,0)=ROW(C30),SUM(F30:F41),"")</f>
        <v/>
      </c>
    </row>
    <row r="31" spans="1:8" x14ac:dyDescent="0.25">
      <c r="A31"/>
      <c r="B31" t="s">
        <v>202</v>
      </c>
      <c r="C31" t="s">
        <v>198</v>
      </c>
      <c r="E31" t="s">
        <v>48</v>
      </c>
      <c r="F31" s="4">
        <f>SUMPRODUCT((INDEX([1]Rohdaten!$A$2:$GG$19999,,MATCH(C31,[1]Rohdaten!$1:$1,))&amp;""=D31&amp;"")*([1]Rohdaten!$A$2:$A$19999&lt;&gt;""))</f>
        <v>0</v>
      </c>
      <c r="G31" s="4">
        <f>IF(MATCH(C31,$C:$C,0)=ROW(C31),SUM(F31:F36),"")</f>
        <v>100</v>
      </c>
    </row>
    <row r="32" spans="1:8" x14ac:dyDescent="0.25">
      <c r="A32"/>
      <c r="B32"/>
      <c r="C32" t="s">
        <v>198</v>
      </c>
      <c r="D32">
        <v>0</v>
      </c>
      <c r="E32" t="s">
        <v>299</v>
      </c>
      <c r="F32" s="4">
        <f>SUMPRODUCT((INDEX([1]Rohdaten!$A$2:$GG$19999,,MATCH(C32,[1]Rohdaten!$1:$1,))&amp;""=D32&amp;"")*([1]Rohdaten!$A$2:$A$19999&lt;&gt;""))</f>
        <v>0</v>
      </c>
      <c r="G32" s="4"/>
    </row>
    <row r="33" spans="1:8" x14ac:dyDescent="0.25">
      <c r="A33"/>
      <c r="C33" t="s">
        <v>198</v>
      </c>
      <c r="D33">
        <v>1</v>
      </c>
      <c r="E33" t="s">
        <v>199</v>
      </c>
      <c r="F33" s="4">
        <f>SUMPRODUCT((INDEX([1]Rohdaten!$A$2:$GG$19999,,MATCH(C33,[1]Rohdaten!$1:$1,))&amp;""=D33&amp;"")*([1]Rohdaten!$A$2:$A$19999&lt;&gt;""))</f>
        <v>71</v>
      </c>
      <c r="G33" s="4" t="str">
        <f>IF(MATCH(C33,$C:$C,0)=ROW(C33),SUM(F33:F37),"")</f>
        <v/>
      </c>
    </row>
    <row r="34" spans="1:8" x14ac:dyDescent="0.25">
      <c r="A34"/>
      <c r="B34"/>
      <c r="C34" t="s">
        <v>198</v>
      </c>
      <c r="D34">
        <v>2</v>
      </c>
      <c r="E34" t="s">
        <v>200</v>
      </c>
      <c r="F34" s="4">
        <f>SUMPRODUCT((INDEX([1]Rohdaten!$A$2:$GG$19999,,MATCH(C34,[1]Rohdaten!$1:$1,))&amp;""=D34&amp;"")*([1]Rohdaten!$A$2:$A$19999&lt;&gt;""))</f>
        <v>13</v>
      </c>
      <c r="G34" s="4" t="str">
        <f>IF(MATCH(C34,$C:$C,0)=ROW(C34),SUM(F34:F38),"")</f>
        <v/>
      </c>
    </row>
    <row r="35" spans="1:8" x14ac:dyDescent="0.25">
      <c r="A35"/>
      <c r="B35"/>
      <c r="C35" t="s">
        <v>198</v>
      </c>
      <c r="D35">
        <v>3</v>
      </c>
      <c r="E35" t="s">
        <v>201</v>
      </c>
      <c r="F35" s="4">
        <f>SUMPRODUCT((INDEX([1]Rohdaten!$A$2:$GG$19999,,MATCH(C35,[1]Rohdaten!$1:$1,))&amp;""=D35&amp;"")*([1]Rohdaten!$A$2:$A$19999&lt;&gt;""))</f>
        <v>1</v>
      </c>
      <c r="G35" s="4" t="str">
        <f>IF(MATCH(C35,$C:$C,0)=ROW(C35),SUM(F35:F39),"")</f>
        <v/>
      </c>
    </row>
    <row r="36" spans="1:8" x14ac:dyDescent="0.25">
      <c r="A36"/>
      <c r="B36"/>
      <c r="C36" t="s">
        <v>198</v>
      </c>
      <c r="D36">
        <v>4</v>
      </c>
      <c r="E36" t="s">
        <v>164</v>
      </c>
      <c r="F36" s="4">
        <f>SUMPRODUCT((INDEX([1]Rohdaten!$A$2:$GG$19999,,MATCH(C36,[1]Rohdaten!$1:$1,))&amp;""=D36&amp;"")*([1]Rohdaten!$A$2:$A$19999&lt;&gt;""))</f>
        <v>15</v>
      </c>
      <c r="G36" s="4" t="str">
        <f>IF(MATCH(C36,$C:$C,0)=ROW(C36),SUM(F36:F40),"")</f>
        <v/>
      </c>
    </row>
    <row r="37" spans="1:8" x14ac:dyDescent="0.25">
      <c r="A37"/>
      <c r="B37" t="s">
        <v>208</v>
      </c>
      <c r="C37" t="s">
        <v>203</v>
      </c>
      <c r="E37" t="s">
        <v>48</v>
      </c>
      <c r="F37" s="4">
        <f>SUMPRODUCT((INDEX([1]Rohdaten!$A$2:$GG$19999,,MATCH(C37,[1]Rohdaten!$1:$1,))&amp;""=D37&amp;"")*([1]Rohdaten!$A$2:$A$19999&lt;&gt;""))</f>
        <v>1</v>
      </c>
      <c r="G37" s="4">
        <f>IF(MATCH(C37,$C:$C,0)=ROW(C37),SUM(F37:F41),"")</f>
        <v>100</v>
      </c>
    </row>
    <row r="38" spans="1:8" x14ac:dyDescent="0.25">
      <c r="A38"/>
      <c r="B38"/>
      <c r="C38" t="s">
        <v>203</v>
      </c>
      <c r="D38">
        <v>1</v>
      </c>
      <c r="E38" t="s">
        <v>204</v>
      </c>
      <c r="F38" s="4">
        <f>SUMPRODUCT((INDEX([1]Rohdaten!$A$2:$GG$19999,,MATCH(C38,[1]Rohdaten!$1:$1,))&amp;""=D38&amp;"")*([1]Rohdaten!$A$2:$A$19999&lt;&gt;""))</f>
        <v>41</v>
      </c>
      <c r="G38" s="4" t="str">
        <f>IF(MATCH(C38,$C:$C,0)=ROW(C38),SUM(F38:F43),"")</f>
        <v/>
      </c>
    </row>
    <row r="39" spans="1:8" x14ac:dyDescent="0.25">
      <c r="A39"/>
      <c r="B39"/>
      <c r="C39" t="s">
        <v>203</v>
      </c>
      <c r="D39">
        <v>2</v>
      </c>
      <c r="E39" t="s">
        <v>207</v>
      </c>
      <c r="F39" s="4">
        <f>SUMPRODUCT((INDEX([1]Rohdaten!$A$2:$GG$19999,,MATCH(C39,[1]Rohdaten!$1:$1,))&amp;""=D39&amp;"")*([1]Rohdaten!$A$2:$A$19999&lt;&gt;""))</f>
        <v>18</v>
      </c>
      <c r="G39" s="4" t="str">
        <f>IF(MATCH(C39,$C:$C,0)=ROW(C39),SUM(F39:F44),"")</f>
        <v/>
      </c>
    </row>
    <row r="40" spans="1:8" x14ac:dyDescent="0.25">
      <c r="A40"/>
      <c r="B40"/>
      <c r="C40" t="s">
        <v>203</v>
      </c>
      <c r="D40">
        <v>3</v>
      </c>
      <c r="E40" t="s">
        <v>206</v>
      </c>
      <c r="F40" s="4">
        <f>SUMPRODUCT((INDEX([1]Rohdaten!$A$2:$GG$19999,,MATCH(C40,[1]Rohdaten!$1:$1,))&amp;""=D40&amp;"")*([1]Rohdaten!$A$2:$A$19999&lt;&gt;""))</f>
        <v>20</v>
      </c>
      <c r="G40" s="4" t="str">
        <f>IF(MATCH(C40,$C:$C,0)=ROW(C40),SUM(F40:F45),"")</f>
        <v/>
      </c>
    </row>
    <row r="41" spans="1:8" x14ac:dyDescent="0.25">
      <c r="A41"/>
      <c r="B41"/>
      <c r="C41" t="s">
        <v>203</v>
      </c>
      <c r="D41">
        <v>4</v>
      </c>
      <c r="E41" t="s">
        <v>205</v>
      </c>
      <c r="F41" s="4">
        <f>SUMPRODUCT((INDEX([1]Rohdaten!$A$2:$GG$19999,,MATCH(C41,[1]Rohdaten!$1:$1,))&amp;""=D41&amp;"")*([1]Rohdaten!$A$2:$A$19999&lt;&gt;""))</f>
        <v>20</v>
      </c>
      <c r="G41" s="4" t="str">
        <f>IF(MATCH(C41,$C:$C,0)=ROW(C41),SUM(F41:F46),"")</f>
        <v/>
      </c>
    </row>
    <row r="42" spans="1:8" x14ac:dyDescent="0.25">
      <c r="A42"/>
      <c r="B42" t="s">
        <v>210</v>
      </c>
      <c r="C42" t="s">
        <v>211</v>
      </c>
      <c r="E42" t="s">
        <v>48</v>
      </c>
      <c r="F42" s="4">
        <f>SUMPRODUCT((INDEX([1]Rohdaten!$A$2:$GG$19999,,MATCH(C42,[1]Rohdaten!$1:$1,))&amp;""=D42&amp;"")*([1]Rohdaten!$A$2:$A$19999&lt;&gt;""))</f>
        <v>3</v>
      </c>
      <c r="G42" s="4">
        <f>IF(MATCH(C42,$C:$C,0)=ROW(C42),SUM(F42:F47),"")</f>
        <v>100</v>
      </c>
    </row>
    <row r="43" spans="1:8" x14ac:dyDescent="0.25">
      <c r="A43"/>
      <c r="B43"/>
      <c r="C43" t="s">
        <v>211</v>
      </c>
      <c r="D43">
        <v>1</v>
      </c>
      <c r="E43" t="s">
        <v>212</v>
      </c>
      <c r="F43" s="4">
        <f>SUMPRODUCT((INDEX([1]Rohdaten!$A$2:$GG$19999,,MATCH(C43,[1]Rohdaten!$1:$1,))&amp;""=D43&amp;"")*([1]Rohdaten!$A$2:$A$19999&lt;&gt;""))</f>
        <v>23</v>
      </c>
      <c r="G43" s="4" t="str">
        <f>IF(MATCH(C43,$C:$C,0)=ROW(C43),SUM(F43:F47),"")</f>
        <v/>
      </c>
    </row>
    <row r="44" spans="1:8" x14ac:dyDescent="0.25">
      <c r="A44"/>
      <c r="B44"/>
      <c r="C44" t="s">
        <v>211</v>
      </c>
      <c r="D44">
        <v>2</v>
      </c>
      <c r="E44" t="s">
        <v>213</v>
      </c>
      <c r="F44" s="4">
        <f>SUMPRODUCT((INDEX([1]Rohdaten!$A$2:$GG$19999,,MATCH(C44,[1]Rohdaten!$1:$1,))&amp;""=D44&amp;"")*([1]Rohdaten!$A$2:$A$19999&lt;&gt;""))</f>
        <v>26</v>
      </c>
      <c r="G44" s="4" t="str">
        <f>IF(MATCH(C44,$C:$C,0)=ROW(C44),SUM(F44:F47),"")</f>
        <v/>
      </c>
    </row>
    <row r="45" spans="1:8" x14ac:dyDescent="0.25">
      <c r="A45"/>
      <c r="B45"/>
      <c r="C45" t="s">
        <v>211</v>
      </c>
      <c r="D45">
        <v>3</v>
      </c>
      <c r="E45" t="s">
        <v>214</v>
      </c>
      <c r="F45" s="4">
        <f>SUMPRODUCT((INDEX([1]Rohdaten!$A$2:$GG$19999,,MATCH(C45,[1]Rohdaten!$1:$1,))&amp;""=D45&amp;"")*([1]Rohdaten!$A$2:$A$19999&lt;&gt;""))</f>
        <v>11</v>
      </c>
      <c r="G45" s="4" t="str">
        <f>IF(MATCH(C45,$C:$C,0)=ROW(C45),SUM(F45:F49),"")</f>
        <v/>
      </c>
    </row>
    <row r="46" spans="1:8" x14ac:dyDescent="0.25">
      <c r="A46"/>
      <c r="B46"/>
      <c r="C46" t="s">
        <v>211</v>
      </c>
      <c r="D46">
        <v>4</v>
      </c>
      <c r="E46" t="s">
        <v>215</v>
      </c>
      <c r="F46" s="4">
        <f>SUMPRODUCT((INDEX([1]Rohdaten!$A$2:$GG$19999,,MATCH(C46,[1]Rohdaten!$1:$1,))&amp;""=D46&amp;"")*([1]Rohdaten!$A$2:$A$19999&lt;&gt;""))</f>
        <v>9</v>
      </c>
      <c r="G46" s="4" t="str">
        <f>IF(MATCH(C46,$C:$C,0)=ROW(C46),SUM(F46:F50),"")</f>
        <v/>
      </c>
    </row>
    <row r="47" spans="1:8" x14ac:dyDescent="0.25">
      <c r="A47"/>
      <c r="B47"/>
      <c r="C47" t="s">
        <v>211</v>
      </c>
      <c r="D47">
        <v>5</v>
      </c>
      <c r="E47" t="s">
        <v>216</v>
      </c>
      <c r="F47" s="4">
        <f>SUMPRODUCT((INDEX([1]Rohdaten!$A$2:$GG$19999,,MATCH(C47,[1]Rohdaten!$1:$1,))&amp;""=D47&amp;"")*([1]Rohdaten!$A$2:$A$19999&lt;&gt;""))</f>
        <v>28</v>
      </c>
      <c r="G47" s="4" t="str">
        <f>IF(MATCH(C47,$C:$C,0)=ROW(C47),SUM(F47:F52),"")</f>
        <v/>
      </c>
    </row>
    <row r="48" spans="1:8" x14ac:dyDescent="0.25">
      <c r="A48"/>
      <c r="B48" t="s">
        <v>217</v>
      </c>
      <c r="C48" s="42" t="s">
        <v>218</v>
      </c>
      <c r="F48">
        <f>SUM(F50:F62)</f>
        <v>71</v>
      </c>
      <c r="G48" s="4"/>
      <c r="H48" t="s">
        <v>369</v>
      </c>
    </row>
    <row r="49" spans="1:7" x14ac:dyDescent="0.25">
      <c r="A49"/>
      <c r="B49"/>
      <c r="C49" s="42" t="s">
        <v>219</v>
      </c>
      <c r="F49">
        <f>SUM(F65:F74)</f>
        <v>30</v>
      </c>
      <c r="G49" s="4"/>
    </row>
    <row r="50" spans="1:7" x14ac:dyDescent="0.25">
      <c r="A50"/>
      <c r="B50" t="s">
        <v>218</v>
      </c>
      <c r="C50" t="s">
        <v>233</v>
      </c>
      <c r="E50" t="s">
        <v>48</v>
      </c>
      <c r="F50" s="4">
        <f>SUMPRODUCT((INDEX([1]Rohdaten!$A$2:$GG$19999,,MATCH(C50,[1]Rohdaten!$1:$1,))&amp;""=D50&amp;"")*([1]Rohdaten!$A$2:$A$19999&lt;&gt;""))</f>
        <v>0</v>
      </c>
      <c r="G50" s="4">
        <f>IF(MATCH(C50,$C:$C,0)=ROW(C50),SUM(F50:F63),"")</f>
        <v>100</v>
      </c>
    </row>
    <row r="51" spans="1:7" x14ac:dyDescent="0.25">
      <c r="A51"/>
      <c r="B51"/>
      <c r="C51" t="s">
        <v>233</v>
      </c>
      <c r="D51">
        <v>1</v>
      </c>
      <c r="E51" t="s">
        <v>220</v>
      </c>
      <c r="F51" s="4">
        <f>SUMPRODUCT((INDEX([1]Rohdaten!$A$2:$GG$19999,,MATCH(C51,[1]Rohdaten!$1:$1,))&amp;""=D51&amp;"")*([1]Rohdaten!$A$2:$A$19999&lt;&gt;""))</f>
        <v>64</v>
      </c>
      <c r="G51" s="4"/>
    </row>
    <row r="52" spans="1:7" x14ac:dyDescent="0.25">
      <c r="A52"/>
      <c r="B52"/>
      <c r="C52" t="s">
        <v>233</v>
      </c>
      <c r="D52">
        <v>2</v>
      </c>
      <c r="E52" t="s">
        <v>232</v>
      </c>
      <c r="F52" s="4">
        <f>SUMPRODUCT((INDEX([1]Rohdaten!$A$2:$GG$19999,,MATCH(C52,[1]Rohdaten!$1:$1,))&amp;""=D52&amp;"")*([1]Rohdaten!$A$2:$A$19999&lt;&gt;""))</f>
        <v>1</v>
      </c>
      <c r="G52" s="4" t="str">
        <f t="shared" ref="G52:G61" si="1">IF(MATCH(C52,$C:$C,0)=ROW(C52),SUM(F52:F65),"")</f>
        <v/>
      </c>
    </row>
    <row r="53" spans="1:7" x14ac:dyDescent="0.25">
      <c r="A53"/>
      <c r="B53"/>
      <c r="C53" t="s">
        <v>233</v>
      </c>
      <c r="D53">
        <v>3</v>
      </c>
      <c r="E53" t="s">
        <v>231</v>
      </c>
      <c r="F53" s="4">
        <f>SUMPRODUCT((INDEX([1]Rohdaten!$A$2:$GG$19999,,MATCH(C53,[1]Rohdaten!$1:$1,))&amp;""=D53&amp;"")*([1]Rohdaten!$A$2:$A$19999&lt;&gt;""))</f>
        <v>0</v>
      </c>
      <c r="G53" s="4" t="str">
        <f t="shared" si="1"/>
        <v/>
      </c>
    </row>
    <row r="54" spans="1:7" x14ac:dyDescent="0.25">
      <c r="A54"/>
      <c r="B54"/>
      <c r="C54" t="s">
        <v>233</v>
      </c>
      <c r="D54">
        <v>4</v>
      </c>
      <c r="E54" t="s">
        <v>230</v>
      </c>
      <c r="F54" s="4">
        <f>SUMPRODUCT((INDEX([1]Rohdaten!$A$2:$GG$19999,,MATCH(C54,[1]Rohdaten!$1:$1,))&amp;""=D54&amp;"")*([1]Rohdaten!$A$2:$A$19999&lt;&gt;""))</f>
        <v>0</v>
      </c>
      <c r="G54" s="4" t="str">
        <f t="shared" si="1"/>
        <v/>
      </c>
    </row>
    <row r="55" spans="1:7" x14ac:dyDescent="0.25">
      <c r="A55"/>
      <c r="B55"/>
      <c r="C55" t="s">
        <v>233</v>
      </c>
      <c r="D55">
        <v>5</v>
      </c>
      <c r="E55" t="s">
        <v>229</v>
      </c>
      <c r="F55" s="4">
        <f>SUMPRODUCT((INDEX([1]Rohdaten!$A$2:$GG$19999,,MATCH(C55,[1]Rohdaten!$1:$1,))&amp;""=D55&amp;"")*([1]Rohdaten!$A$2:$A$19999&lt;&gt;""))</f>
        <v>0</v>
      </c>
      <c r="G55" s="4" t="str">
        <f t="shared" si="1"/>
        <v/>
      </c>
    </row>
    <row r="56" spans="1:7" x14ac:dyDescent="0.25">
      <c r="A56"/>
      <c r="B56"/>
      <c r="C56" t="s">
        <v>233</v>
      </c>
      <c r="D56">
        <v>6</v>
      </c>
      <c r="E56" t="s">
        <v>228</v>
      </c>
      <c r="F56" s="4">
        <f>SUMPRODUCT((INDEX([1]Rohdaten!$A$2:$GG$19999,,MATCH(C56,[1]Rohdaten!$1:$1,))&amp;""=D56&amp;"")*([1]Rohdaten!$A$2:$A$19999&lt;&gt;""))</f>
        <v>1</v>
      </c>
      <c r="G56" s="4" t="str">
        <f t="shared" si="1"/>
        <v/>
      </c>
    </row>
    <row r="57" spans="1:7" x14ac:dyDescent="0.25">
      <c r="A57"/>
      <c r="B57"/>
      <c r="C57" t="s">
        <v>233</v>
      </c>
      <c r="D57">
        <v>7</v>
      </c>
      <c r="E57" t="s">
        <v>227</v>
      </c>
      <c r="F57" s="4">
        <f>SUMPRODUCT((INDEX([1]Rohdaten!$A$2:$GG$19999,,MATCH(C57,[1]Rohdaten!$1:$1,))&amp;""=D57&amp;"")*([1]Rohdaten!$A$2:$A$19999&lt;&gt;""))</f>
        <v>0</v>
      </c>
      <c r="G57" s="4" t="str">
        <f t="shared" si="1"/>
        <v/>
      </c>
    </row>
    <row r="58" spans="1:7" x14ac:dyDescent="0.25">
      <c r="A58"/>
      <c r="B58"/>
      <c r="C58" t="s">
        <v>233</v>
      </c>
      <c r="D58">
        <v>8</v>
      </c>
      <c r="E58" t="s">
        <v>226</v>
      </c>
      <c r="F58" s="4">
        <f>SUMPRODUCT((INDEX([1]Rohdaten!$A$2:$GG$19999,,MATCH(C58,[1]Rohdaten!$1:$1,))&amp;""=D58&amp;"")*([1]Rohdaten!$A$2:$A$19999&lt;&gt;""))</f>
        <v>0</v>
      </c>
      <c r="G58" s="4" t="str">
        <f t="shared" si="1"/>
        <v/>
      </c>
    </row>
    <row r="59" spans="1:7" x14ac:dyDescent="0.25">
      <c r="A59"/>
      <c r="B59"/>
      <c r="C59" t="s">
        <v>233</v>
      </c>
      <c r="D59">
        <v>9</v>
      </c>
      <c r="E59" t="s">
        <v>221</v>
      </c>
      <c r="F59" s="4">
        <f>SUMPRODUCT((INDEX([1]Rohdaten!$A$2:$GG$19999,,MATCH(C59,[1]Rohdaten!$1:$1,))&amp;""=D59&amp;"")*([1]Rohdaten!$A$2:$A$19999&lt;&gt;""))</f>
        <v>0</v>
      </c>
      <c r="G59" s="4" t="str">
        <f t="shared" si="1"/>
        <v/>
      </c>
    </row>
    <row r="60" spans="1:7" x14ac:dyDescent="0.25">
      <c r="A60"/>
      <c r="B60"/>
      <c r="C60" t="s">
        <v>233</v>
      </c>
      <c r="D60">
        <v>10</v>
      </c>
      <c r="E60" t="s">
        <v>222</v>
      </c>
      <c r="F60" s="4">
        <f>SUMPRODUCT((INDEX([1]Rohdaten!$A$2:$GG$19999,,MATCH(C60,[1]Rohdaten!$1:$1,))&amp;""=D60&amp;"")*([1]Rohdaten!$A$2:$A$19999&lt;&gt;""))</f>
        <v>1</v>
      </c>
      <c r="G60" s="4" t="str">
        <f t="shared" si="1"/>
        <v/>
      </c>
    </row>
    <row r="61" spans="1:7" x14ac:dyDescent="0.25">
      <c r="A61"/>
      <c r="B61"/>
      <c r="C61" t="s">
        <v>233</v>
      </c>
      <c r="D61">
        <v>11</v>
      </c>
      <c r="E61" t="s">
        <v>225</v>
      </c>
      <c r="F61" s="4">
        <f>SUMPRODUCT((INDEX([1]Rohdaten!$A$2:$GG$19999,,MATCH(C61,[1]Rohdaten!$1:$1,))&amp;""=D61&amp;"")*([1]Rohdaten!$A$2:$A$19999&lt;&gt;""))</f>
        <v>2</v>
      </c>
      <c r="G61" s="4" t="str">
        <f t="shared" si="1"/>
        <v/>
      </c>
    </row>
    <row r="62" spans="1:7" x14ac:dyDescent="0.25">
      <c r="A62"/>
      <c r="B62"/>
      <c r="C62" t="s">
        <v>233</v>
      </c>
      <c r="D62">
        <v>12</v>
      </c>
      <c r="E62" t="s">
        <v>224</v>
      </c>
      <c r="F62" s="4">
        <f>SUMPRODUCT((INDEX([1]Rohdaten!$A$2:$GG$19999,,MATCH(C62,[1]Rohdaten!$1:$1,))&amp;""=D62&amp;"")*([1]Rohdaten!$A$2:$A$19999&lt;&gt;""))</f>
        <v>2</v>
      </c>
      <c r="G62" s="4" t="str">
        <f>IF(MATCH(C62,$C:$C,0)=ROW(C62),SUM(F62:F77),"")</f>
        <v/>
      </c>
    </row>
    <row r="63" spans="1:7" x14ac:dyDescent="0.25">
      <c r="A63"/>
      <c r="B63"/>
      <c r="C63" t="s">
        <v>233</v>
      </c>
      <c r="D63">
        <v>13</v>
      </c>
      <c r="E63" t="s">
        <v>223</v>
      </c>
      <c r="F63" s="4">
        <f>SUMPRODUCT((INDEX([1]Rohdaten!$A$2:$GG$19999,,MATCH(C63,[1]Rohdaten!$1:$1,))&amp;""=D63&amp;"")*([1]Rohdaten!$A$2:$A$19999&lt;&gt;""))</f>
        <v>29</v>
      </c>
      <c r="G63" s="4" t="str">
        <f>IF(MATCH(C63,$C:$C,0)=ROW(C63),SUM(F63:F78),"")</f>
        <v/>
      </c>
    </row>
    <row r="64" spans="1:7" x14ac:dyDescent="0.25">
      <c r="A64"/>
      <c r="B64" s="43" t="s">
        <v>219</v>
      </c>
      <c r="C64" t="s">
        <v>234</v>
      </c>
      <c r="E64" t="s">
        <v>48</v>
      </c>
      <c r="F64" s="4">
        <f>SUMPRODUCT((INDEX([1]Rohdaten!$A$2:$GG$19999,,MATCH(C64,[1]Rohdaten!$1:$1,))&amp;""=D64&amp;"")*([1]Rohdaten!$A$2:$A$19999&lt;&gt;""))</f>
        <v>0</v>
      </c>
      <c r="G64" s="4">
        <f>IF(MATCH(C64,$C:$C,0)=ROW(C64),SUM(F64:F75),"")</f>
        <v>100</v>
      </c>
    </row>
    <row r="65" spans="1:7" x14ac:dyDescent="0.25">
      <c r="A65"/>
      <c r="C65" t="s">
        <v>234</v>
      </c>
      <c r="D65">
        <v>1</v>
      </c>
      <c r="E65" t="s">
        <v>236</v>
      </c>
      <c r="F65" s="4">
        <f>SUMPRODUCT((INDEX([1]Rohdaten!$A$2:$GG$19999,,MATCH(C65,[1]Rohdaten!$1:$1,))&amp;""=D65&amp;"")*([1]Rohdaten!$A$2:$A$19999&lt;&gt;""))</f>
        <v>5</v>
      </c>
      <c r="G65" s="4" t="str">
        <f t="shared" ref="G65:G74" si="2">IF(MATCH(C65,$C:$C,0)=ROW(C65),SUM(F65:F79),"")</f>
        <v/>
      </c>
    </row>
    <row r="66" spans="1:7" x14ac:dyDescent="0.25">
      <c r="A66"/>
      <c r="B66"/>
      <c r="C66" t="s">
        <v>234</v>
      </c>
      <c r="D66">
        <v>2</v>
      </c>
      <c r="E66" t="s">
        <v>235</v>
      </c>
      <c r="F66" s="4">
        <f>SUMPRODUCT((INDEX([1]Rohdaten!$A$2:$GG$19999,,MATCH(C66,[1]Rohdaten!$1:$1,))&amp;""=D66&amp;"")*([1]Rohdaten!$A$2:$A$19999&lt;&gt;""))</f>
        <v>0</v>
      </c>
      <c r="G66" s="4" t="str">
        <f t="shared" si="2"/>
        <v/>
      </c>
    </row>
    <row r="67" spans="1:7" x14ac:dyDescent="0.25">
      <c r="A67"/>
      <c r="B67"/>
      <c r="C67" t="s">
        <v>234</v>
      </c>
      <c r="D67">
        <v>3</v>
      </c>
      <c r="E67" t="s">
        <v>242</v>
      </c>
      <c r="F67" s="4">
        <f>SUMPRODUCT((INDEX([1]Rohdaten!$A$2:$GG$19999,,MATCH(C67,[1]Rohdaten!$1:$1,))&amp;""=D67&amp;"")*([1]Rohdaten!$A$2:$A$19999&lt;&gt;""))</f>
        <v>3</v>
      </c>
      <c r="G67" s="4" t="str">
        <f t="shared" si="2"/>
        <v/>
      </c>
    </row>
    <row r="68" spans="1:7" x14ac:dyDescent="0.25">
      <c r="A68"/>
      <c r="B68"/>
      <c r="C68" t="s">
        <v>234</v>
      </c>
      <c r="D68">
        <v>4</v>
      </c>
      <c r="E68" t="s">
        <v>241</v>
      </c>
      <c r="F68" s="4">
        <f>SUMPRODUCT((INDEX([1]Rohdaten!$A$2:$GG$19999,,MATCH(C68,[1]Rohdaten!$1:$1,))&amp;""=D68&amp;"")*([1]Rohdaten!$A$2:$A$19999&lt;&gt;""))</f>
        <v>1</v>
      </c>
      <c r="G68" s="4" t="str">
        <f t="shared" si="2"/>
        <v/>
      </c>
    </row>
    <row r="69" spans="1:7" x14ac:dyDescent="0.25">
      <c r="A69"/>
      <c r="B69"/>
      <c r="C69" t="s">
        <v>234</v>
      </c>
      <c r="D69">
        <v>5</v>
      </c>
      <c r="E69" t="s">
        <v>240</v>
      </c>
      <c r="F69" s="4">
        <f>SUMPRODUCT((INDEX([1]Rohdaten!$A$2:$GG$19999,,MATCH(C69,[1]Rohdaten!$1:$1,))&amp;""=D69&amp;"")*([1]Rohdaten!$A$2:$A$19999&lt;&gt;""))</f>
        <v>1</v>
      </c>
      <c r="G69" s="4" t="str">
        <f t="shared" si="2"/>
        <v/>
      </c>
    </row>
    <row r="70" spans="1:7" x14ac:dyDescent="0.25">
      <c r="A70"/>
      <c r="B70"/>
      <c r="C70" t="s">
        <v>234</v>
      </c>
      <c r="D70">
        <v>6</v>
      </c>
      <c r="E70" t="s">
        <v>239</v>
      </c>
      <c r="F70" s="4">
        <f>SUMPRODUCT((INDEX([1]Rohdaten!$A$2:$GG$19999,,MATCH(C70,[1]Rohdaten!$1:$1,))&amp;""=D70&amp;"")*([1]Rohdaten!$A$2:$A$19999&lt;&gt;""))</f>
        <v>1</v>
      </c>
      <c r="G70" s="4" t="str">
        <f t="shared" si="2"/>
        <v/>
      </c>
    </row>
    <row r="71" spans="1:7" x14ac:dyDescent="0.25">
      <c r="A71"/>
      <c r="B71"/>
      <c r="C71" t="s">
        <v>234</v>
      </c>
      <c r="D71">
        <v>7</v>
      </c>
      <c r="E71" t="s">
        <v>238</v>
      </c>
      <c r="F71" s="4">
        <f>SUMPRODUCT((INDEX([1]Rohdaten!$A$2:$GG$19999,,MATCH(C71,[1]Rohdaten!$1:$1,))&amp;""=D71&amp;"")*([1]Rohdaten!$A$2:$A$19999&lt;&gt;""))</f>
        <v>11</v>
      </c>
      <c r="G71" s="4" t="str">
        <f t="shared" si="2"/>
        <v/>
      </c>
    </row>
    <row r="72" spans="1:7" x14ac:dyDescent="0.25">
      <c r="A72"/>
      <c r="B72"/>
      <c r="C72" t="s">
        <v>234</v>
      </c>
      <c r="D72">
        <v>8</v>
      </c>
      <c r="E72" t="s">
        <v>237</v>
      </c>
      <c r="F72" s="4">
        <f>SUMPRODUCT((INDEX([1]Rohdaten!$A$2:$GG$19999,,MATCH(C72,[1]Rohdaten!$1:$1,))&amp;""=D72&amp;"")*([1]Rohdaten!$A$2:$A$19999&lt;&gt;""))</f>
        <v>3</v>
      </c>
      <c r="G72" s="4" t="str">
        <f t="shared" si="2"/>
        <v/>
      </c>
    </row>
    <row r="73" spans="1:7" x14ac:dyDescent="0.25">
      <c r="A73"/>
      <c r="B73"/>
      <c r="C73" t="s">
        <v>234</v>
      </c>
      <c r="D73">
        <v>9</v>
      </c>
      <c r="E73" t="s">
        <v>370</v>
      </c>
      <c r="F73" s="4">
        <f>SUMPRODUCT((INDEX([1]Rohdaten!$A$2:$GG$19999,,MATCH(C73,[1]Rohdaten!$1:$1,))&amp;""=D73&amp;"")*([1]Rohdaten!$A$2:$A$19999&lt;&gt;""))</f>
        <v>0</v>
      </c>
      <c r="G73" s="4" t="str">
        <f t="shared" si="2"/>
        <v/>
      </c>
    </row>
    <row r="74" spans="1:7" x14ac:dyDescent="0.25">
      <c r="A74"/>
      <c r="B74"/>
      <c r="C74" t="s">
        <v>234</v>
      </c>
      <c r="D74">
        <v>10</v>
      </c>
      <c r="E74" t="s">
        <v>243</v>
      </c>
      <c r="F74" s="4">
        <f>SUMPRODUCT((INDEX([1]Rohdaten!$A$2:$GG$19999,,MATCH(C74,[1]Rohdaten!$1:$1,))&amp;""=D74&amp;"")*([1]Rohdaten!$A$2:$A$19999&lt;&gt;""))</f>
        <v>5</v>
      </c>
      <c r="G74" s="4" t="str">
        <f t="shared" si="2"/>
        <v/>
      </c>
    </row>
    <row r="75" spans="1:7" x14ac:dyDescent="0.25">
      <c r="A75"/>
      <c r="B75"/>
      <c r="C75" t="s">
        <v>234</v>
      </c>
      <c r="D75">
        <v>11</v>
      </c>
      <c r="E75" t="s">
        <v>223</v>
      </c>
      <c r="F75" s="4">
        <f>SUMPRODUCT((INDEX([1]Rohdaten!$A$2:$GG$19999,,MATCH(C75,[1]Rohdaten!$1:$1,))&amp;""=D75&amp;"")*([1]Rohdaten!$A$2:$A$19999&lt;&gt;""))</f>
        <v>70</v>
      </c>
      <c r="G75" s="4"/>
    </row>
    <row r="76" spans="1:7" x14ac:dyDescent="0.25">
      <c r="A76"/>
      <c r="B76"/>
      <c r="F76" s="4"/>
      <c r="G76" s="4"/>
    </row>
    <row r="77" spans="1:7" x14ac:dyDescent="0.25">
      <c r="B77" s="2" t="s">
        <v>297</v>
      </c>
      <c r="C77" t="s">
        <v>298</v>
      </c>
      <c r="D77">
        <v>1</v>
      </c>
      <c r="E77" t="s">
        <v>301</v>
      </c>
      <c r="F77" s="47">
        <f>SUMPRODUCT((ISNUMBER(SEARCH("{"&amp;D77&amp;",",INDEX([1]Rohdaten!$A$2:$GG$19999,,MATCH(C77,[1]Rohdaten!$1:$1,)))))+(ISNUMBER(SEARCH(","&amp;D77&amp;",",INDEX([1]Rohdaten!$A$2:$GG$19999,,MATCH(C77,[1]Rohdaten!$1:$1,)))))*1)</f>
        <v>0</v>
      </c>
      <c r="G77" s="4">
        <f t="shared" ref="G77:G87" si="3">IF(MATCH(C77,$C:$C,0)=ROW(C77),SUM(F77:F89),"")</f>
        <v>278</v>
      </c>
    </row>
    <row r="78" spans="1:7" x14ac:dyDescent="0.25">
      <c r="C78" t="s">
        <v>298</v>
      </c>
      <c r="D78">
        <v>10</v>
      </c>
      <c r="E78" t="s">
        <v>333</v>
      </c>
      <c r="F78" s="47">
        <f>SUMPRODUCT((ISNUMBER(SEARCH("{"&amp;D78&amp;",",INDEX([1]Rohdaten!$A$2:$GG$19999,,MATCH(C78,[1]Rohdaten!$1:$1,)))))+(ISNUMBER(SEARCH(","&amp;D78&amp;",",INDEX([1]Rohdaten!$A$2:$GG$19999,,MATCH(C78,[1]Rohdaten!$1:$1,)))))*1)</f>
        <v>10</v>
      </c>
      <c r="G78" s="4" t="str">
        <f t="shared" si="3"/>
        <v/>
      </c>
    </row>
    <row r="79" spans="1:7" x14ac:dyDescent="0.25">
      <c r="C79" t="s">
        <v>298</v>
      </c>
      <c r="D79">
        <v>11</v>
      </c>
      <c r="E79" t="s">
        <v>334</v>
      </c>
      <c r="F79" s="47">
        <f>SUMPRODUCT((ISNUMBER(SEARCH("{"&amp;D79&amp;",",INDEX([1]Rohdaten!$A$2:$GG$19999,,MATCH(C79,[1]Rohdaten!$1:$1,)))))+(ISNUMBER(SEARCH(","&amp;D79&amp;",",INDEX([1]Rohdaten!$A$2:$GG$19999,,MATCH(C79,[1]Rohdaten!$1:$1,)))))*1)</f>
        <v>25</v>
      </c>
      <c r="G79" s="4" t="str">
        <f t="shared" si="3"/>
        <v/>
      </c>
    </row>
    <row r="80" spans="1:7" x14ac:dyDescent="0.25">
      <c r="C80" t="s">
        <v>298</v>
      </c>
      <c r="D80">
        <v>12</v>
      </c>
      <c r="E80" t="s">
        <v>335</v>
      </c>
      <c r="F80" s="47">
        <f>SUMPRODUCT((ISNUMBER(SEARCH("{"&amp;D80&amp;",",INDEX([1]Rohdaten!$A$2:$GG$19999,,MATCH(C80,[1]Rohdaten!$1:$1,)))))+(ISNUMBER(SEARCH(","&amp;D80&amp;",",INDEX([1]Rohdaten!$A$2:$GG$19999,,MATCH(C80,[1]Rohdaten!$1:$1,)))))*1)</f>
        <v>15</v>
      </c>
      <c r="G80" s="4" t="str">
        <f t="shared" si="3"/>
        <v/>
      </c>
    </row>
    <row r="81" spans="2:7" x14ac:dyDescent="0.25">
      <c r="C81" t="s">
        <v>298</v>
      </c>
      <c r="D81">
        <v>13</v>
      </c>
      <c r="E81" t="s">
        <v>164</v>
      </c>
      <c r="F81" s="47">
        <f>SUMPRODUCT((ISNUMBER(SEARCH("{"&amp;D81&amp;",",INDEX([1]Rohdaten!$A$2:$GG$19999,,MATCH(C81,[1]Rohdaten!$1:$1,)))))+(ISNUMBER(SEARCH(","&amp;D81&amp;",",INDEX([1]Rohdaten!$A$2:$GG$19999,,MATCH(C81,[1]Rohdaten!$1:$1,)))))*1)</f>
        <v>7</v>
      </c>
      <c r="G81" s="4" t="str">
        <f t="shared" si="3"/>
        <v/>
      </c>
    </row>
    <row r="82" spans="2:7" x14ac:dyDescent="0.25">
      <c r="C82" t="s">
        <v>298</v>
      </c>
      <c r="D82">
        <v>2</v>
      </c>
      <c r="E82" t="s">
        <v>336</v>
      </c>
      <c r="F82" s="47">
        <f>SUMPRODUCT((ISNUMBER(SEARCH("{"&amp;D82&amp;",",INDEX([1]Rohdaten!$A$2:$GG$19999,,MATCH(C82,[1]Rohdaten!$1:$1,)))))+(ISNUMBER(SEARCH(","&amp;D82&amp;",",INDEX([1]Rohdaten!$A$2:$GG$19999,,MATCH(C82,[1]Rohdaten!$1:$1,)))))*1)</f>
        <v>20</v>
      </c>
      <c r="G82" s="4" t="str">
        <f t="shared" si="3"/>
        <v/>
      </c>
    </row>
    <row r="83" spans="2:7" x14ac:dyDescent="0.25">
      <c r="C83" t="s">
        <v>298</v>
      </c>
      <c r="D83">
        <v>3</v>
      </c>
      <c r="E83" t="s">
        <v>337</v>
      </c>
      <c r="F83" s="47">
        <f>SUMPRODUCT((ISNUMBER(SEARCH("{"&amp;D83&amp;",",INDEX([1]Rohdaten!$A$2:$GG$19999,,MATCH(C83,[1]Rohdaten!$1:$1,)))))+(ISNUMBER(SEARCH(","&amp;D83&amp;",",INDEX([1]Rohdaten!$A$2:$GG$19999,,MATCH(C83,[1]Rohdaten!$1:$1,)))))*1)</f>
        <v>13</v>
      </c>
      <c r="G83" s="4" t="str">
        <f t="shared" si="3"/>
        <v/>
      </c>
    </row>
    <row r="84" spans="2:7" x14ac:dyDescent="0.25">
      <c r="C84" t="s">
        <v>298</v>
      </c>
      <c r="D84">
        <v>4</v>
      </c>
      <c r="E84" t="s">
        <v>338</v>
      </c>
      <c r="F84" s="47">
        <f>SUMPRODUCT((ISNUMBER(SEARCH("{"&amp;D84&amp;",",INDEX([1]Rohdaten!$A$2:$GG$19999,,MATCH(C84,[1]Rohdaten!$1:$1,)))))+(ISNUMBER(SEARCH(","&amp;D84&amp;",",INDEX([1]Rohdaten!$A$2:$GG$19999,,MATCH(C84,[1]Rohdaten!$1:$1,)))))*1)</f>
        <v>31</v>
      </c>
      <c r="G84" s="4" t="str">
        <f t="shared" si="3"/>
        <v/>
      </c>
    </row>
    <row r="85" spans="2:7" x14ac:dyDescent="0.25">
      <c r="C85" t="s">
        <v>298</v>
      </c>
      <c r="D85">
        <v>5</v>
      </c>
      <c r="E85" t="s">
        <v>339</v>
      </c>
      <c r="F85" s="47">
        <f>SUMPRODUCT((ISNUMBER(SEARCH("{"&amp;D85&amp;",",INDEX([1]Rohdaten!$A$2:$GG$19999,,MATCH(C85,[1]Rohdaten!$1:$1,)))))+(ISNUMBER(SEARCH(","&amp;D85&amp;",",INDEX([1]Rohdaten!$A$2:$GG$19999,,MATCH(C85,[1]Rohdaten!$1:$1,)))))*1)</f>
        <v>3</v>
      </c>
      <c r="G85" s="4" t="str">
        <f t="shared" si="3"/>
        <v/>
      </c>
    </row>
    <row r="86" spans="2:7" x14ac:dyDescent="0.25">
      <c r="C86" t="s">
        <v>298</v>
      </c>
      <c r="D86">
        <v>6</v>
      </c>
      <c r="E86" t="s">
        <v>340</v>
      </c>
      <c r="F86" s="47">
        <f>SUMPRODUCT((ISNUMBER(SEARCH("{"&amp;D86&amp;",",INDEX([1]Rohdaten!$A$2:$GG$19999,,MATCH(C86,[1]Rohdaten!$1:$1,)))))+(ISNUMBER(SEARCH(","&amp;D86&amp;",",INDEX([1]Rohdaten!$A$2:$GG$19999,,MATCH(C86,[1]Rohdaten!$1:$1,)))))*1)</f>
        <v>51</v>
      </c>
      <c r="G86" s="4" t="str">
        <f t="shared" si="3"/>
        <v/>
      </c>
    </row>
    <row r="87" spans="2:7" x14ac:dyDescent="0.25">
      <c r="C87" t="s">
        <v>298</v>
      </c>
      <c r="D87">
        <v>7</v>
      </c>
      <c r="E87" t="s">
        <v>341</v>
      </c>
      <c r="F87" s="47">
        <f>SUMPRODUCT((ISNUMBER(SEARCH("{"&amp;D87&amp;",",INDEX([1]Rohdaten!$A$2:$GG$19999,,MATCH(C87,[1]Rohdaten!$1:$1,)))))+(ISNUMBER(SEARCH(","&amp;D87&amp;",",INDEX([1]Rohdaten!$A$2:$GG$19999,,MATCH(C87,[1]Rohdaten!$1:$1,)))))*1)</f>
        <v>12</v>
      </c>
      <c r="G87" s="4" t="str">
        <f t="shared" si="3"/>
        <v/>
      </c>
    </row>
    <row r="88" spans="2:7" x14ac:dyDescent="0.25">
      <c r="C88" t="s">
        <v>298</v>
      </c>
      <c r="D88">
        <v>8</v>
      </c>
      <c r="E88" t="s">
        <v>342</v>
      </c>
      <c r="F88" s="47">
        <f>SUMPRODUCT((ISNUMBER(SEARCH("{"&amp;D88&amp;",",INDEX([1]Rohdaten!$A$2:$GG$19999,,MATCH(C88,[1]Rohdaten!$1:$1,)))))+(ISNUMBER(SEARCH(","&amp;D88&amp;",",INDEX([1]Rohdaten!$A$2:$GG$19999,,MATCH(C88,[1]Rohdaten!$1:$1,)))))*1)</f>
        <v>12</v>
      </c>
      <c r="G88" s="4" t="str">
        <f>IF(MATCH(C88,$C:$C,0)=ROW(C88),SUM(F88:F99),"")</f>
        <v/>
      </c>
    </row>
    <row r="89" spans="2:7" x14ac:dyDescent="0.25">
      <c r="C89" t="s">
        <v>298</v>
      </c>
      <c r="D89">
        <v>9</v>
      </c>
      <c r="E89" t="s">
        <v>343</v>
      </c>
      <c r="F89" s="47">
        <f>SUMPRODUCT((ISNUMBER(SEARCH("{"&amp;D89&amp;",",INDEX([1]Rohdaten!$A$2:$GG$19999,,MATCH(C89,[1]Rohdaten!$1:$1,)))))+(ISNUMBER(SEARCH(","&amp;D89&amp;",",INDEX([1]Rohdaten!$A$2:$GG$19999,,MATCH(C89,[1]Rohdaten!$1:$1,)))))*1)</f>
        <v>79</v>
      </c>
      <c r="G89" s="4" t="str">
        <f>IF(MATCH(C89,$C:$C,0)=ROW(C89),SUM(F89:F100),"")</f>
        <v/>
      </c>
    </row>
    <row r="90" spans="2:7" x14ac:dyDescent="0.25">
      <c r="B90" s="2" t="s">
        <v>302</v>
      </c>
      <c r="C90" t="s">
        <v>307</v>
      </c>
      <c r="E90" t="s">
        <v>246</v>
      </c>
      <c r="F90">
        <f>SUMPRODUCT((INDEX([1]Rohdaten!$A$2:$GG$19999,,MATCH(C90,[1]Rohdaten!$1:$1,))&amp;""=D90&amp;"")*([1]Rohdaten!$A$2:$A$19999&lt;&gt;""))</f>
        <v>1</v>
      </c>
      <c r="G90" s="4">
        <f>IF(MATCH(C90,$C:$C,0)=ROW(C90),SUM(F90:F94),"")</f>
        <v>100</v>
      </c>
    </row>
    <row r="91" spans="2:7" x14ac:dyDescent="0.25">
      <c r="C91" t="s">
        <v>307</v>
      </c>
      <c r="D91">
        <v>1</v>
      </c>
      <c r="E91" t="s">
        <v>303</v>
      </c>
      <c r="F91">
        <f>SUMPRODUCT((INDEX([1]Rohdaten!$A$2:$GG$19999,,MATCH(C91,[1]Rohdaten!$1:$1,))&amp;""=D91&amp;"")*([1]Rohdaten!$A$2:$A$19999&lt;&gt;""))</f>
        <v>7</v>
      </c>
      <c r="G91" s="4" t="str">
        <f>IF(MATCH(C91,$C:$C,0)=ROW(C91),SUM(F91:F102),"")</f>
        <v/>
      </c>
    </row>
    <row r="92" spans="2:7" x14ac:dyDescent="0.25">
      <c r="C92" t="s">
        <v>307</v>
      </c>
      <c r="D92">
        <v>2</v>
      </c>
      <c r="E92" t="s">
        <v>304</v>
      </c>
      <c r="F92">
        <f>SUMPRODUCT((INDEX([1]Rohdaten!$A$2:$GG$19999,,MATCH(C92,[1]Rohdaten!$1:$1,))&amp;""=D92&amp;"")*([1]Rohdaten!$A$2:$A$19999&lt;&gt;""))</f>
        <v>18</v>
      </c>
      <c r="G92" s="4" t="str">
        <f>IF(MATCH(C92,$C:$C,0)=ROW(C92),SUM(F92:F103),"")</f>
        <v/>
      </c>
    </row>
    <row r="93" spans="2:7" x14ac:dyDescent="0.25">
      <c r="C93" t="s">
        <v>307</v>
      </c>
      <c r="D93">
        <v>3</v>
      </c>
      <c r="E93" t="s">
        <v>305</v>
      </c>
      <c r="F93">
        <f>SUMPRODUCT((INDEX([1]Rohdaten!$A$2:$GG$19999,,MATCH(C93,[1]Rohdaten!$1:$1,))&amp;""=D93&amp;"")*([1]Rohdaten!$A$2:$A$19999&lt;&gt;""))</f>
        <v>74</v>
      </c>
      <c r="G93" s="4" t="str">
        <f>IF(MATCH(C93,$C:$C,0)=ROW(C93),SUM(F93:F104),"")</f>
        <v/>
      </c>
    </row>
    <row r="94" spans="2:7" x14ac:dyDescent="0.25">
      <c r="C94" t="s">
        <v>307</v>
      </c>
      <c r="D94">
        <v>4</v>
      </c>
      <c r="E94" t="s">
        <v>306</v>
      </c>
      <c r="F94">
        <f>SUMPRODUCT((INDEX([1]Rohdaten!$A$2:$GG$19999,,MATCH(C94,[1]Rohdaten!$1:$1,))&amp;""=D94&amp;"")*([1]Rohdaten!$A$2:$A$19999&lt;&gt;""))</f>
        <v>0</v>
      </c>
      <c r="G94" s="4" t="str">
        <f>IF(MATCH(C94,$C:$C,0)=ROW(C94),SUM(F94:F105),"")</f>
        <v/>
      </c>
    </row>
    <row r="95" spans="2:7" x14ac:dyDescent="0.25">
      <c r="B95" s="2" t="s">
        <v>308</v>
      </c>
      <c r="C95" t="s">
        <v>313</v>
      </c>
      <c r="E95" t="s">
        <v>246</v>
      </c>
      <c r="F95">
        <f>SUMPRODUCT((INDEX([1]Rohdaten!$A$2:$GG$19999,,MATCH(C95,[1]Rohdaten!$1:$1,))&amp;""=D95&amp;"")*([1]Rohdaten!$A$2:$A$19999&lt;&gt;""))</f>
        <v>2</v>
      </c>
      <c r="G95" s="4">
        <f>IF(MATCH(C95,$C:$C,0)=ROW(C95),SUM(F95:F99),"")</f>
        <v>100</v>
      </c>
    </row>
    <row r="96" spans="2:7" x14ac:dyDescent="0.25">
      <c r="C96" t="s">
        <v>313</v>
      </c>
      <c r="D96">
        <v>1</v>
      </c>
      <c r="E96" t="s">
        <v>309</v>
      </c>
      <c r="F96">
        <f>SUMPRODUCT((INDEX([1]Rohdaten!$A$2:$GG$19999,,MATCH(C96,[1]Rohdaten!$1:$1,))&amp;""=D96&amp;"")*([1]Rohdaten!$A$2:$A$19999&lt;&gt;""))</f>
        <v>32</v>
      </c>
      <c r="G96" s="4" t="str">
        <f>IF(MATCH(C96,$C:$C,0)=ROW(C96),SUM(F96:F99),"")</f>
        <v/>
      </c>
    </row>
    <row r="97" spans="2:8" x14ac:dyDescent="0.25">
      <c r="C97" t="s">
        <v>313</v>
      </c>
      <c r="D97">
        <v>2</v>
      </c>
      <c r="E97" t="s">
        <v>310</v>
      </c>
      <c r="F97">
        <f>SUMPRODUCT((INDEX([1]Rohdaten!$A$2:$GG$19999,,MATCH(C97,[1]Rohdaten!$1:$1,))&amp;""=D97&amp;"")*([1]Rohdaten!$A$2:$A$19999&lt;&gt;""))</f>
        <v>59</v>
      </c>
      <c r="G97" s="4" t="str">
        <f>IF(MATCH(C97,$C:$C,0)=ROW(C97),SUM(F97:F100),"")</f>
        <v/>
      </c>
    </row>
    <row r="98" spans="2:8" x14ac:dyDescent="0.25">
      <c r="C98" t="s">
        <v>313</v>
      </c>
      <c r="D98">
        <v>3</v>
      </c>
      <c r="E98" t="s">
        <v>311</v>
      </c>
      <c r="F98">
        <f>SUMPRODUCT((INDEX([1]Rohdaten!$A$2:$GG$19999,,MATCH(C98,[1]Rohdaten!$1:$1,))&amp;""=D98&amp;"")*([1]Rohdaten!$A$2:$A$19999&lt;&gt;""))</f>
        <v>7</v>
      </c>
      <c r="G98" s="4" t="str">
        <f>IF(MATCH(C98,$C:$C,0)=ROW(C98),SUM(F98:F101),"")</f>
        <v/>
      </c>
    </row>
    <row r="99" spans="2:8" x14ac:dyDescent="0.25">
      <c r="C99" t="s">
        <v>313</v>
      </c>
      <c r="D99">
        <v>4</v>
      </c>
      <c r="E99" t="s">
        <v>312</v>
      </c>
      <c r="F99">
        <f>SUMPRODUCT((INDEX([1]Rohdaten!$A$2:$GG$19999,,MATCH(C99,[1]Rohdaten!$1:$1,))&amp;""=D99&amp;"")*([1]Rohdaten!$A$2:$A$19999&lt;&gt;""))</f>
        <v>0</v>
      </c>
      <c r="G99" s="4" t="str">
        <f>IF(MATCH(C99,$C:$C,0)=ROW(C99),SUM(F99:F102),"")</f>
        <v/>
      </c>
    </row>
    <row r="100" spans="2:8" x14ac:dyDescent="0.25">
      <c r="B100" s="2" t="s">
        <v>314</v>
      </c>
      <c r="C100" t="s">
        <v>326</v>
      </c>
      <c r="D100">
        <v>1</v>
      </c>
      <c r="E100" t="s">
        <v>315</v>
      </c>
      <c r="F100">
        <f>SUMPRODUCT((INDEX([1]Rohdaten!$A$2:$GG$19999,,MATCH(C100,[1]Rohdaten!$1:$1,))&amp;""=D100&amp;"")+(INDEX([1]Rohdaten!$A$2:$GG$19999,,MATCH(C100,[1]Rohdaten!$1:$1,))&amp;""=$B$101&amp;"")+(INDEX([1]Rohdaten!$A$2:$GG$19999,,MATCH($B$102,[1]Rohdaten!$1:$1,))&amp;""=D100&amp;""))</f>
        <v>30</v>
      </c>
      <c r="G100" s="4">
        <f>IF(MATCH(C100,$C:$C,0)=ROW(C100),SUM(F100:F112),"")</f>
        <v>148</v>
      </c>
      <c r="H100" s="55" t="s">
        <v>372</v>
      </c>
    </row>
    <row r="101" spans="2:8" x14ac:dyDescent="0.25">
      <c r="B101" s="3" t="s">
        <v>371</v>
      </c>
      <c r="C101" t="s">
        <v>326</v>
      </c>
      <c r="D101">
        <v>10</v>
      </c>
      <c r="E101" t="s">
        <v>316</v>
      </c>
      <c r="F101">
        <f>SUMPRODUCT((INDEX([1]Rohdaten!$A$2:$GG$19999,,MATCH(C101,[1]Rohdaten!$1:$1,))&amp;""=D101&amp;"")+(INDEX([1]Rohdaten!$A$2:$GG$19999,,MATCH(C101,[1]Rohdaten!$1:$1,))&amp;""=$B$101&amp;"")+(INDEX([1]Rohdaten!$A$2:$GG$19999,,MATCH($B$102,[1]Rohdaten!$1:$1,))&amp;""=D101&amp;""))</f>
        <v>1</v>
      </c>
      <c r="G101" s="4" t="str">
        <f t="shared" ref="G101:G108" si="4">IF(MATCH(C101,$C:$C,0)=ROW(C101),SUM(F101:F105),"")</f>
        <v/>
      </c>
    </row>
    <row r="102" spans="2:8" x14ac:dyDescent="0.25">
      <c r="B102" s="3" t="s">
        <v>373</v>
      </c>
      <c r="C102" t="s">
        <v>326</v>
      </c>
      <c r="D102">
        <v>11</v>
      </c>
      <c r="E102" t="s">
        <v>317</v>
      </c>
      <c r="F102">
        <f>SUMPRODUCT((INDEX([1]Rohdaten!$A$2:$GG$19999,,MATCH(C102,[1]Rohdaten!$1:$1,))&amp;""=D102&amp;"")+(INDEX([1]Rohdaten!$A$2:$GG$19999,,MATCH(C102,[1]Rohdaten!$1:$1,))&amp;""=$B$101&amp;"")+(INDEX([1]Rohdaten!$A$2:$GG$19999,,MATCH($B$102,[1]Rohdaten!$1:$1,))&amp;""=D102&amp;""))</f>
        <v>8</v>
      </c>
      <c r="G102" s="4" t="str">
        <f t="shared" si="4"/>
        <v/>
      </c>
    </row>
    <row r="103" spans="2:8" x14ac:dyDescent="0.25">
      <c r="C103" t="s">
        <v>326</v>
      </c>
      <c r="D103">
        <v>12</v>
      </c>
      <c r="E103" t="s">
        <v>318</v>
      </c>
      <c r="F103">
        <f>SUMPRODUCT((INDEX([1]Rohdaten!$A$2:$GG$19999,,MATCH(C103,[1]Rohdaten!$1:$1,))&amp;""=D103&amp;"")+(INDEX([1]Rohdaten!$A$2:$GG$19999,,MATCH(C103,[1]Rohdaten!$1:$1,))&amp;""=$B$101&amp;"")+(INDEX([1]Rohdaten!$A$2:$GG$19999,,MATCH($B$102,[1]Rohdaten!$1:$1,))&amp;""=D103&amp;""))</f>
        <v>2</v>
      </c>
      <c r="G103" s="4" t="str">
        <f t="shared" si="4"/>
        <v/>
      </c>
    </row>
    <row r="104" spans="2:8" x14ac:dyDescent="0.25">
      <c r="C104" t="s">
        <v>326</v>
      </c>
      <c r="D104">
        <v>13</v>
      </c>
      <c r="E104" t="s">
        <v>319</v>
      </c>
      <c r="F104">
        <f>SUMPRODUCT((INDEX([1]Rohdaten!$A$2:$GG$19999,,MATCH(C104,[1]Rohdaten!$1:$1,))&amp;""=D104&amp;"")+(INDEX([1]Rohdaten!$A$2:$GG$19999,,MATCH(C104,[1]Rohdaten!$1:$1,))&amp;""=$B$101&amp;"")+(INDEX([1]Rohdaten!$A$2:$GG$19999,,MATCH($B$102,[1]Rohdaten!$1:$1,))&amp;""=D104&amp;""))</f>
        <v>2</v>
      </c>
      <c r="G104" s="4" t="str">
        <f t="shared" si="4"/>
        <v/>
      </c>
    </row>
    <row r="105" spans="2:8" x14ac:dyDescent="0.25">
      <c r="C105" t="s">
        <v>326</v>
      </c>
      <c r="D105">
        <v>2</v>
      </c>
      <c r="E105" t="s">
        <v>320</v>
      </c>
      <c r="F105">
        <f>SUMPRODUCT((INDEX([1]Rohdaten!$A$2:$GG$19999,,MATCH(C105,[1]Rohdaten!$1:$1,))&amp;""=D105&amp;"")+(INDEX([1]Rohdaten!$A$2:$GG$19999,,MATCH(C105,[1]Rohdaten!$1:$1,))&amp;""=$B$101&amp;"")+(INDEX([1]Rohdaten!$A$2:$GG$19999,,MATCH($B$102,[1]Rohdaten!$1:$1,))&amp;""=D105&amp;""))</f>
        <v>19</v>
      </c>
      <c r="G105" s="4" t="str">
        <f t="shared" si="4"/>
        <v/>
      </c>
    </row>
    <row r="106" spans="2:8" x14ac:dyDescent="0.25">
      <c r="C106" t="s">
        <v>326</v>
      </c>
      <c r="D106">
        <v>3</v>
      </c>
      <c r="E106" t="s">
        <v>321</v>
      </c>
      <c r="F106">
        <f>SUMPRODUCT((INDEX([1]Rohdaten!$A$2:$GG$19999,,MATCH(C106,[1]Rohdaten!$1:$1,))&amp;""=D106&amp;"")+(INDEX([1]Rohdaten!$A$2:$GG$19999,,MATCH(C106,[1]Rohdaten!$1:$1,))&amp;""=$B$101&amp;"")+(INDEX([1]Rohdaten!$A$2:$GG$19999,,MATCH($B$102,[1]Rohdaten!$1:$1,))&amp;""=D106&amp;""))</f>
        <v>9</v>
      </c>
      <c r="G106" s="4" t="str">
        <f t="shared" si="4"/>
        <v/>
      </c>
    </row>
    <row r="107" spans="2:8" x14ac:dyDescent="0.25">
      <c r="C107" t="s">
        <v>326</v>
      </c>
      <c r="D107">
        <v>4</v>
      </c>
      <c r="E107" t="s">
        <v>322</v>
      </c>
      <c r="F107">
        <f>SUMPRODUCT((INDEX([1]Rohdaten!$A$2:$GG$19999,,MATCH(C107,[1]Rohdaten!$1:$1,))&amp;""=D107&amp;"")+(INDEX([1]Rohdaten!$A$2:$GG$19999,,MATCH(C107,[1]Rohdaten!$1:$1,))&amp;""=$B$101&amp;"")+(INDEX([1]Rohdaten!$A$2:$GG$19999,,MATCH($B$102,[1]Rohdaten!$1:$1,))&amp;""=D107&amp;""))</f>
        <v>4</v>
      </c>
      <c r="G107" s="4" t="str">
        <f t="shared" si="4"/>
        <v/>
      </c>
    </row>
    <row r="108" spans="2:8" x14ac:dyDescent="0.25">
      <c r="C108" t="s">
        <v>326</v>
      </c>
      <c r="D108">
        <v>5</v>
      </c>
      <c r="E108" t="s">
        <v>323</v>
      </c>
      <c r="F108">
        <f>SUMPRODUCT((INDEX([1]Rohdaten!$A$2:$GG$19999,,MATCH(C108,[1]Rohdaten!$1:$1,))&amp;""=D108&amp;"")+(INDEX([1]Rohdaten!$A$2:$GG$19999,,MATCH(C108,[1]Rohdaten!$1:$1,))&amp;""=$B$101&amp;"")+(INDEX([1]Rohdaten!$A$2:$GG$19999,,MATCH($B$102,[1]Rohdaten!$1:$1,))&amp;""=D108&amp;""))</f>
        <v>7</v>
      </c>
      <c r="G108" s="4" t="str">
        <f t="shared" si="4"/>
        <v/>
      </c>
    </row>
    <row r="109" spans="2:8" x14ac:dyDescent="0.25">
      <c r="C109" t="s">
        <v>326</v>
      </c>
      <c r="D109">
        <v>6</v>
      </c>
      <c r="E109" t="s">
        <v>193</v>
      </c>
      <c r="F109">
        <f>SUMPRODUCT((INDEX([1]Rohdaten!$A$2:$GG$19999,,MATCH(C109,[1]Rohdaten!$1:$1,))&amp;""=D109&amp;"")+(INDEX([1]Rohdaten!$A$2:$GG$19999,,MATCH(C109,[1]Rohdaten!$1:$1,))&amp;""=$B$101&amp;"")+(INDEX([1]Rohdaten!$A$2:$GG$19999,,MATCH($B$102,[1]Rohdaten!$1:$1,))&amp;""=D109&amp;""))</f>
        <v>27</v>
      </c>
      <c r="G109" s="4" t="str">
        <f>IF(MATCH(C109,$C:$C,0)=ROW(C109),SUM(F109:F112),"")</f>
        <v/>
      </c>
    </row>
    <row r="110" spans="2:8" x14ac:dyDescent="0.25">
      <c r="C110" t="s">
        <v>326</v>
      </c>
      <c r="D110">
        <v>7</v>
      </c>
      <c r="E110" t="s">
        <v>324</v>
      </c>
      <c r="F110">
        <f>SUMPRODUCT((INDEX([1]Rohdaten!$A$2:$GG$19999,,MATCH(C110,[1]Rohdaten!$1:$1,))&amp;""=D110&amp;"")+(INDEX([1]Rohdaten!$A$2:$GG$19999,,MATCH(C110,[1]Rohdaten!$1:$1,))&amp;""=$B$101&amp;"")+(INDEX([1]Rohdaten!$A$2:$GG$19999,,MATCH($B$102,[1]Rohdaten!$1:$1,))&amp;""=D110&amp;""))</f>
        <v>0</v>
      </c>
      <c r="G110" s="4" t="str">
        <f>IF(MATCH(C110,$C:$C,0)=ROW(C110),SUM(F110:F113),"")</f>
        <v/>
      </c>
    </row>
    <row r="111" spans="2:8" x14ac:dyDescent="0.25">
      <c r="C111" t="s">
        <v>326</v>
      </c>
      <c r="D111">
        <v>8</v>
      </c>
      <c r="E111" t="s">
        <v>325</v>
      </c>
      <c r="F111">
        <f>SUMPRODUCT((INDEX([1]Rohdaten!$A$2:$GG$19999,,MATCH(C111,[1]Rohdaten!$1:$1,))&amp;""=D111&amp;"")+(INDEX([1]Rohdaten!$A$2:$GG$19999,,MATCH(C111,[1]Rohdaten!$1:$1,))&amp;""=$B$101&amp;"")+(INDEX([1]Rohdaten!$A$2:$GG$19999,,MATCH($B$102,[1]Rohdaten!$1:$1,))&amp;""=D111&amp;""))</f>
        <v>27</v>
      </c>
      <c r="G111" s="4" t="str">
        <f>IF(MATCH(C111,$C:$C,0)=ROW(C111),SUM(F111:F114),"")</f>
        <v/>
      </c>
    </row>
    <row r="112" spans="2:8" x14ac:dyDescent="0.25">
      <c r="C112" t="s">
        <v>326</v>
      </c>
      <c r="D112">
        <v>9</v>
      </c>
      <c r="E112" t="s">
        <v>188</v>
      </c>
      <c r="F112">
        <f>SUMPRODUCT((INDEX([1]Rohdaten!$A$2:$GG$19999,,MATCH(C112,[1]Rohdaten!$1:$1,))&amp;""=D112&amp;"")+(INDEX([1]Rohdaten!$A$2:$GG$19999,,MATCH(C112,[1]Rohdaten!$1:$1,))&amp;""=$B$101&amp;"")+(INDEX([1]Rohdaten!$A$2:$GG$19999,,MATCH($B$102,[1]Rohdaten!$1:$1,))&amp;""=D112&amp;""))</f>
        <v>12</v>
      </c>
      <c r="G112" s="4" t="str">
        <f>IF(MATCH(C112,$C:$C,0)=ROW(C112),SUM(F112:F115),"")</f>
        <v/>
      </c>
    </row>
    <row r="113" spans="1:8" x14ac:dyDescent="0.25">
      <c r="B113" s="2" t="s">
        <v>327</v>
      </c>
      <c r="C113" t="s">
        <v>332</v>
      </c>
      <c r="D113">
        <v>1</v>
      </c>
      <c r="E113" t="s">
        <v>328</v>
      </c>
      <c r="F113">
        <f>SUMPRODUCT((INDEX([1]Rohdaten!$A$2:$GG$19999,,MATCH(C113,[1]Rohdaten!$1:$1,))&amp;""=D113&amp;"")+(INDEX([1]Rohdaten!$A$2:$GG$19999,,MATCH(C113,[1]Rohdaten!$1:$1,))&amp;""=$B$114&amp;"")+(INDEX([1]Rohdaten!$A$2:$GG$19999,,MATCH($B$115,[1]Rohdaten!$1:$1,))&amp;""=D113&amp;""))</f>
        <v>84</v>
      </c>
      <c r="G113" s="4">
        <f t="shared" ref="G113:G121" si="5">IF(MATCH(C113,$C:$C,0)=ROW(C113),SUM(F113:F117),"")</f>
        <v>170</v>
      </c>
      <c r="H113" s="55" t="s">
        <v>372</v>
      </c>
    </row>
    <row r="114" spans="1:8" x14ac:dyDescent="0.25">
      <c r="B114" s="3" t="s">
        <v>374</v>
      </c>
      <c r="C114" t="s">
        <v>332</v>
      </c>
      <c r="D114">
        <v>2</v>
      </c>
      <c r="E114" t="s">
        <v>329</v>
      </c>
      <c r="F114">
        <f>SUMPRODUCT((INDEX([1]Rohdaten!$A$2:$GG$19999,,MATCH(C114,[1]Rohdaten!$1:$1,))&amp;""=D114&amp;"")+(INDEX([1]Rohdaten!$A$2:$GG$19999,,MATCH(C114,[1]Rohdaten!$1:$1,))&amp;""=$B$114&amp;"")+(INDEX([1]Rohdaten!$A$2:$GG$19999,,MATCH($B$115,[1]Rohdaten!$1:$1,))&amp;""=D114&amp;""))</f>
        <v>23</v>
      </c>
      <c r="G114" s="4" t="str">
        <f t="shared" si="5"/>
        <v/>
      </c>
    </row>
    <row r="115" spans="1:8" x14ac:dyDescent="0.25">
      <c r="B115" s="3" t="s">
        <v>375</v>
      </c>
      <c r="C115" t="s">
        <v>332</v>
      </c>
      <c r="D115">
        <v>3</v>
      </c>
      <c r="E115" t="s">
        <v>330</v>
      </c>
      <c r="F115">
        <f>SUMPRODUCT((INDEX([1]Rohdaten!$A$2:$GG$19999,,MATCH(C115,[1]Rohdaten!$1:$1,))&amp;""=D115&amp;"")+(INDEX([1]Rohdaten!$A$2:$GG$19999,,MATCH(C115,[1]Rohdaten!$1:$1,))&amp;""=$B$114&amp;"")+(INDEX([1]Rohdaten!$A$2:$GG$19999,,MATCH($B$115,[1]Rohdaten!$1:$1,))&amp;""=D115&amp;""))</f>
        <v>14</v>
      </c>
      <c r="G115" s="4" t="str">
        <f t="shared" si="5"/>
        <v/>
      </c>
    </row>
    <row r="116" spans="1:8" x14ac:dyDescent="0.25">
      <c r="C116" t="s">
        <v>332</v>
      </c>
      <c r="D116">
        <v>4</v>
      </c>
      <c r="E116" t="s">
        <v>331</v>
      </c>
      <c r="F116">
        <f>SUMPRODUCT((INDEX([1]Rohdaten!$A$2:$GG$19999,,MATCH(C116,[1]Rohdaten!$1:$1,))&amp;""=D116&amp;"")+(INDEX([1]Rohdaten!$A$2:$GG$19999,,MATCH(C116,[1]Rohdaten!$1:$1,))&amp;""=$B$114&amp;"")+(INDEX([1]Rohdaten!$A$2:$GG$19999,,MATCH($B$115,[1]Rohdaten!$1:$1,))&amp;""=D116&amp;""))</f>
        <v>27</v>
      </c>
      <c r="G116" s="4" t="str">
        <f t="shared" si="5"/>
        <v/>
      </c>
    </row>
    <row r="117" spans="1:8" x14ac:dyDescent="0.25">
      <c r="B117" s="2" t="s">
        <v>376</v>
      </c>
      <c r="C117" t="s">
        <v>344</v>
      </c>
      <c r="D117">
        <v>1</v>
      </c>
      <c r="E117" t="s">
        <v>377</v>
      </c>
      <c r="F117" s="47">
        <f>SUMPRODUCT((ISNUMBER(SEARCH("{"&amp;D117&amp;",",INDEX([1]Rohdaten!$A$2:$GG$19999,,MATCH(C117,[1]Rohdaten!$1:$1,)))))+(ISNUMBER(SEARCH(","&amp;D117&amp;",",INDEX([1]Rohdaten!$A$2:$GG$19999,,MATCH(C117,[1]Rohdaten!$1:$1,)))))*1)</f>
        <v>22</v>
      </c>
      <c r="G117" s="4">
        <f t="shared" si="5"/>
        <v>186</v>
      </c>
      <c r="H117" s="55" t="s">
        <v>300</v>
      </c>
    </row>
    <row r="118" spans="1:8" x14ac:dyDescent="0.25">
      <c r="C118" t="s">
        <v>344</v>
      </c>
      <c r="D118">
        <v>2</v>
      </c>
      <c r="E118" t="s">
        <v>378</v>
      </c>
      <c r="F118" s="47">
        <f>SUMPRODUCT((ISNUMBER(SEARCH("{"&amp;D118&amp;",",INDEX([1]Rohdaten!$A$2:$GG$19999,,MATCH(C118,[1]Rohdaten!$1:$1,)))))+(ISNUMBER(SEARCH(","&amp;D118&amp;",",INDEX([1]Rohdaten!$A$2:$GG$19999,,MATCH(C118,[1]Rohdaten!$1:$1,)))))*1)</f>
        <v>58</v>
      </c>
      <c r="G118" s="4" t="str">
        <f t="shared" si="5"/>
        <v/>
      </c>
    </row>
    <row r="119" spans="1:8" x14ac:dyDescent="0.25">
      <c r="C119" t="s">
        <v>344</v>
      </c>
      <c r="D119">
        <v>3</v>
      </c>
      <c r="E119" t="s">
        <v>379</v>
      </c>
      <c r="F119" s="47">
        <f>SUMPRODUCT((ISNUMBER(SEARCH("{"&amp;D119&amp;",",INDEX([1]Rohdaten!$A$2:$GG$19999,,MATCH(C119,[1]Rohdaten!$1:$1,)))))+(ISNUMBER(SEARCH(","&amp;D119&amp;",",INDEX([1]Rohdaten!$A$2:$GG$19999,,MATCH(C119,[1]Rohdaten!$1:$1,)))))*1)</f>
        <v>83</v>
      </c>
      <c r="G119" s="4" t="str">
        <f t="shared" si="5"/>
        <v/>
      </c>
    </row>
    <row r="120" spans="1:8" x14ac:dyDescent="0.25">
      <c r="C120" t="s">
        <v>344</v>
      </c>
      <c r="D120">
        <v>4</v>
      </c>
      <c r="E120" t="s">
        <v>380</v>
      </c>
      <c r="F120" s="47">
        <f>SUMPRODUCT((ISNUMBER(SEARCH("{"&amp;D120&amp;",",INDEX([1]Rohdaten!$A$2:$GG$19999,,MATCH(C120,[1]Rohdaten!$1:$1,)))))+(ISNUMBER(SEARCH(","&amp;D120&amp;",",INDEX([1]Rohdaten!$A$2:$GG$19999,,MATCH(C120,[1]Rohdaten!$1:$1,)))))*1)</f>
        <v>9</v>
      </c>
      <c r="G120" s="4" t="str">
        <f t="shared" si="5"/>
        <v/>
      </c>
    </row>
    <row r="121" spans="1:8" x14ac:dyDescent="0.25">
      <c r="C121" t="s">
        <v>344</v>
      </c>
      <c r="D121">
        <v>5</v>
      </c>
      <c r="E121" t="s">
        <v>164</v>
      </c>
      <c r="F121" s="47">
        <f>SUMPRODUCT((ISNUMBER(SEARCH("{"&amp;D121&amp;",",INDEX([1]Rohdaten!$A$2:$GG$19999,,MATCH(C121,[1]Rohdaten!$1:$1,)))))+(ISNUMBER(SEARCH(","&amp;D121&amp;",",INDEX([1]Rohdaten!$A$2:$GG$19999,,MATCH(C121,[1]Rohdaten!$1:$1,)))))*1)</f>
        <v>14</v>
      </c>
      <c r="G121" s="4" t="str">
        <f t="shared" si="5"/>
        <v/>
      </c>
    </row>
    <row r="122" spans="1:8" x14ac:dyDescent="0.25">
      <c r="A122" s="2" t="s">
        <v>345</v>
      </c>
      <c r="B122" s="2" t="s">
        <v>346</v>
      </c>
      <c r="C122" t="s">
        <v>347</v>
      </c>
      <c r="E122" t="s">
        <v>246</v>
      </c>
      <c r="F122">
        <f>SUMPRODUCT((INDEX([1]Rohdaten!$A$2:$GG$19999,,MATCH(C122,[1]Rohdaten!$1:$1,))&amp;""=D122&amp;"")*([1]Rohdaten!$A$2:$A$19999&lt;&gt;""))</f>
        <v>1</v>
      </c>
      <c r="G122" s="10">
        <f t="shared" ref="G122:G152" si="6">IF(MATCH(C122,$C:$C,0)=ROW(C122),SUM(F122:F127),"")</f>
        <v>100</v>
      </c>
    </row>
    <row r="123" spans="1:8" x14ac:dyDescent="0.25">
      <c r="C123" t="s">
        <v>347</v>
      </c>
      <c r="D123">
        <v>1</v>
      </c>
      <c r="E123" t="s">
        <v>348</v>
      </c>
      <c r="F123">
        <f>SUMPRODUCT((INDEX([1]Rohdaten!$A$2:$GG$19999,,MATCH(C123,[1]Rohdaten!$1:$1,))&amp;""=D123&amp;"")*([1]Rohdaten!$A$2:$A$19999&lt;&gt;""))</f>
        <v>2</v>
      </c>
      <c r="G123" s="56">
        <f>F123/$G$122</f>
        <v>0.02</v>
      </c>
    </row>
    <row r="124" spans="1:8" x14ac:dyDescent="0.25">
      <c r="C124" t="s">
        <v>347</v>
      </c>
      <c r="D124">
        <v>2</v>
      </c>
      <c r="E124" t="s">
        <v>349</v>
      </c>
      <c r="F124">
        <f>SUMPRODUCT((INDEX([1]Rohdaten!$A$2:$GG$19999,,MATCH(C124,[1]Rohdaten!$1:$1,))&amp;""=D124&amp;"")*([1]Rohdaten!$A$2:$A$19999&lt;&gt;""))</f>
        <v>20</v>
      </c>
      <c r="G124" s="56">
        <f t="shared" ref="G124:G127" si="7">F124/$G$122</f>
        <v>0.2</v>
      </c>
    </row>
    <row r="125" spans="1:8" x14ac:dyDescent="0.25">
      <c r="C125" t="s">
        <v>347</v>
      </c>
      <c r="D125">
        <v>3</v>
      </c>
      <c r="E125" t="s">
        <v>350</v>
      </c>
      <c r="F125">
        <f>SUMPRODUCT((INDEX([1]Rohdaten!$A$2:$GG$19999,,MATCH(C125,[1]Rohdaten!$1:$1,))&amp;""=D125&amp;"")*([1]Rohdaten!$A$2:$A$19999&lt;&gt;""))</f>
        <v>38</v>
      </c>
      <c r="G125" s="56">
        <f t="shared" si="7"/>
        <v>0.38</v>
      </c>
    </row>
    <row r="126" spans="1:8" x14ac:dyDescent="0.25">
      <c r="C126" t="s">
        <v>347</v>
      </c>
      <c r="D126">
        <v>4</v>
      </c>
      <c r="E126" t="s">
        <v>351</v>
      </c>
      <c r="F126">
        <f>SUMPRODUCT((INDEX([1]Rohdaten!$A$2:$GG$19999,,MATCH(C126,[1]Rohdaten!$1:$1,))&amp;""=D126&amp;"")*([1]Rohdaten!$A$2:$A$19999&lt;&gt;""))</f>
        <v>30</v>
      </c>
      <c r="G126" s="56">
        <f t="shared" si="7"/>
        <v>0.3</v>
      </c>
    </row>
    <row r="127" spans="1:8" x14ac:dyDescent="0.25">
      <c r="C127" t="s">
        <v>347</v>
      </c>
      <c r="D127">
        <v>6</v>
      </c>
      <c r="E127" t="s">
        <v>352</v>
      </c>
      <c r="F127">
        <f>SUMPRODUCT((INDEX([1]Rohdaten!$A$2:$GG$19999,,MATCH(C127,[1]Rohdaten!$1:$1,))&amp;""=D127&amp;"")*([1]Rohdaten!$A$2:$A$19999&lt;&gt;""))</f>
        <v>9</v>
      </c>
      <c r="G127" s="56">
        <f t="shared" si="7"/>
        <v>0.09</v>
      </c>
    </row>
    <row r="128" spans="1:8" x14ac:dyDescent="0.25">
      <c r="B128" s="2" t="s">
        <v>367</v>
      </c>
      <c r="C128" t="s">
        <v>357</v>
      </c>
      <c r="E128" t="s">
        <v>246</v>
      </c>
      <c r="F128">
        <f>SUMPRODUCT((INDEX([1]Rohdaten!$A$2:$GG$19999,,MATCH(C128,[1]Rohdaten!$1:$1,))&amp;""=D128&amp;"")*([1]Rohdaten!$A$2:$A$19999&lt;&gt;""))</f>
        <v>1</v>
      </c>
      <c r="G128" s="10">
        <f t="shared" si="6"/>
        <v>100</v>
      </c>
    </row>
    <row r="129" spans="2:7" x14ac:dyDescent="0.25">
      <c r="C129" t="s">
        <v>357</v>
      </c>
      <c r="D129">
        <v>1</v>
      </c>
      <c r="E129" t="s">
        <v>348</v>
      </c>
      <c r="F129">
        <f>SUMPRODUCT((INDEX([1]Rohdaten!$A$2:$GG$19999,,MATCH(C129,[1]Rohdaten!$1:$1,))&amp;""=D129&amp;"")*([1]Rohdaten!$A$2:$A$19999&lt;&gt;""))</f>
        <v>5</v>
      </c>
      <c r="G129" s="56">
        <f>F129/$G$122</f>
        <v>0.05</v>
      </c>
    </row>
    <row r="130" spans="2:7" x14ac:dyDescent="0.25">
      <c r="C130" t="s">
        <v>357</v>
      </c>
      <c r="D130">
        <v>2</v>
      </c>
      <c r="E130" t="s">
        <v>349</v>
      </c>
      <c r="F130">
        <f>SUMPRODUCT((INDEX([1]Rohdaten!$A$2:$GG$19999,,MATCH(C130,[1]Rohdaten!$1:$1,))&amp;""=D130&amp;"")*([1]Rohdaten!$A$2:$A$19999&lt;&gt;""))</f>
        <v>22</v>
      </c>
      <c r="G130" s="56">
        <f t="shared" ref="G130:G133" si="8">F130/$G$122</f>
        <v>0.22</v>
      </c>
    </row>
    <row r="131" spans="2:7" x14ac:dyDescent="0.25">
      <c r="C131" t="s">
        <v>357</v>
      </c>
      <c r="D131">
        <v>3</v>
      </c>
      <c r="E131" t="s">
        <v>350</v>
      </c>
      <c r="F131">
        <f>SUMPRODUCT((INDEX([1]Rohdaten!$A$2:$GG$19999,,MATCH(C131,[1]Rohdaten!$1:$1,))&amp;""=D131&amp;"")*([1]Rohdaten!$A$2:$A$19999&lt;&gt;""))</f>
        <v>41</v>
      </c>
      <c r="G131" s="56">
        <f t="shared" si="8"/>
        <v>0.41</v>
      </c>
    </row>
    <row r="132" spans="2:7" x14ac:dyDescent="0.25">
      <c r="C132" t="s">
        <v>357</v>
      </c>
      <c r="D132">
        <v>4</v>
      </c>
      <c r="E132" t="s">
        <v>351</v>
      </c>
      <c r="F132">
        <f>SUMPRODUCT((INDEX([1]Rohdaten!$A$2:$GG$19999,,MATCH(C132,[1]Rohdaten!$1:$1,))&amp;""=D132&amp;"")*([1]Rohdaten!$A$2:$A$19999&lt;&gt;""))</f>
        <v>24</v>
      </c>
      <c r="G132" s="56">
        <f t="shared" si="8"/>
        <v>0.24</v>
      </c>
    </row>
    <row r="133" spans="2:7" x14ac:dyDescent="0.25">
      <c r="C133" t="s">
        <v>357</v>
      </c>
      <c r="D133">
        <v>6</v>
      </c>
      <c r="E133" t="s">
        <v>352</v>
      </c>
      <c r="F133">
        <f>SUMPRODUCT((INDEX([1]Rohdaten!$A$2:$GG$19999,,MATCH(C133,[1]Rohdaten!$1:$1,))&amp;""=D133&amp;"")*([1]Rohdaten!$A$2:$A$19999&lt;&gt;""))</f>
        <v>7</v>
      </c>
      <c r="G133" s="56">
        <f t="shared" si="8"/>
        <v>7.0000000000000007E-2</v>
      </c>
    </row>
    <row r="134" spans="2:7" x14ac:dyDescent="0.25">
      <c r="B134" s="2" t="s">
        <v>353</v>
      </c>
      <c r="C134" t="s">
        <v>358</v>
      </c>
      <c r="E134" t="s">
        <v>246</v>
      </c>
      <c r="F134">
        <f>SUMPRODUCT((INDEX([1]Rohdaten!$A$2:$GG$19999,,MATCH(C134,[1]Rohdaten!$1:$1,))&amp;""=D134&amp;"")*([1]Rohdaten!$A$2:$A$19999&lt;&gt;""))</f>
        <v>2</v>
      </c>
      <c r="G134" s="4">
        <f t="shared" si="6"/>
        <v>100</v>
      </c>
    </row>
    <row r="135" spans="2:7" x14ac:dyDescent="0.25">
      <c r="C135" t="s">
        <v>358</v>
      </c>
      <c r="D135">
        <v>1</v>
      </c>
      <c r="E135" t="s">
        <v>348</v>
      </c>
      <c r="F135">
        <f>SUMPRODUCT((INDEX([1]Rohdaten!$A$2:$GG$19999,,MATCH(C135,[1]Rohdaten!$1:$1,))&amp;""=D135&amp;"")*([1]Rohdaten!$A$2:$A$19999&lt;&gt;""))</f>
        <v>2</v>
      </c>
      <c r="G135" s="56">
        <f>F135/$G$122</f>
        <v>0.02</v>
      </c>
    </row>
    <row r="136" spans="2:7" x14ac:dyDescent="0.25">
      <c r="C136" t="s">
        <v>358</v>
      </c>
      <c r="D136">
        <v>2</v>
      </c>
      <c r="E136" t="s">
        <v>349</v>
      </c>
      <c r="F136">
        <f>SUMPRODUCT((INDEX([1]Rohdaten!$A$2:$GG$19999,,MATCH(C136,[1]Rohdaten!$1:$1,))&amp;""=D136&amp;"")*([1]Rohdaten!$A$2:$A$19999&lt;&gt;""))</f>
        <v>5</v>
      </c>
      <c r="G136" s="56">
        <f t="shared" ref="G136:G139" si="9">F136/$G$122</f>
        <v>0.05</v>
      </c>
    </row>
    <row r="137" spans="2:7" x14ac:dyDescent="0.25">
      <c r="C137" t="s">
        <v>358</v>
      </c>
      <c r="D137">
        <v>3</v>
      </c>
      <c r="E137" t="s">
        <v>350</v>
      </c>
      <c r="F137">
        <f>SUMPRODUCT((INDEX([1]Rohdaten!$A$2:$GG$19999,,MATCH(C137,[1]Rohdaten!$1:$1,))&amp;""=D137&amp;"")*([1]Rohdaten!$A$2:$A$19999&lt;&gt;""))</f>
        <v>37</v>
      </c>
      <c r="G137" s="56">
        <f t="shared" si="9"/>
        <v>0.37</v>
      </c>
    </row>
    <row r="138" spans="2:7" x14ac:dyDescent="0.25">
      <c r="C138" t="s">
        <v>358</v>
      </c>
      <c r="D138">
        <v>4</v>
      </c>
      <c r="E138" t="s">
        <v>351</v>
      </c>
      <c r="F138">
        <f>SUMPRODUCT((INDEX([1]Rohdaten!$A$2:$GG$19999,,MATCH(C138,[1]Rohdaten!$1:$1,))&amp;""=D138&amp;"")*([1]Rohdaten!$A$2:$A$19999&lt;&gt;""))</f>
        <v>44</v>
      </c>
      <c r="G138" s="56">
        <f t="shared" si="9"/>
        <v>0.44</v>
      </c>
    </row>
    <row r="139" spans="2:7" x14ac:dyDescent="0.25">
      <c r="C139" t="s">
        <v>358</v>
      </c>
      <c r="D139">
        <v>6</v>
      </c>
      <c r="E139" t="s">
        <v>352</v>
      </c>
      <c r="F139">
        <f>SUMPRODUCT((INDEX([1]Rohdaten!$A$2:$GG$19999,,MATCH(C139,[1]Rohdaten!$1:$1,))&amp;""=D139&amp;"")*([1]Rohdaten!$A$2:$A$19999&lt;&gt;""))</f>
        <v>10</v>
      </c>
      <c r="G139" s="56">
        <f t="shared" si="9"/>
        <v>0.1</v>
      </c>
    </row>
    <row r="140" spans="2:7" x14ac:dyDescent="0.25">
      <c r="B140" s="2" t="s">
        <v>354</v>
      </c>
      <c r="C140" t="s">
        <v>359</v>
      </c>
      <c r="E140" t="s">
        <v>246</v>
      </c>
      <c r="F140">
        <f>SUMPRODUCT((INDEX([1]Rohdaten!$A$2:$GG$19999,,MATCH(C140,[1]Rohdaten!$1:$1,))&amp;""=D140&amp;"")*([1]Rohdaten!$A$2:$A$19999&lt;&gt;""))</f>
        <v>1</v>
      </c>
      <c r="G140" s="4">
        <f t="shared" si="6"/>
        <v>100</v>
      </c>
    </row>
    <row r="141" spans="2:7" x14ac:dyDescent="0.25">
      <c r="C141" t="s">
        <v>359</v>
      </c>
      <c r="D141">
        <v>1</v>
      </c>
      <c r="E141" t="s">
        <v>348</v>
      </c>
      <c r="F141">
        <f>SUMPRODUCT((INDEX([1]Rohdaten!$A$2:$GG$19999,,MATCH(C141,[1]Rohdaten!$1:$1,))&amp;""=D141&amp;"")*([1]Rohdaten!$A$2:$A$19999&lt;&gt;""))</f>
        <v>3</v>
      </c>
      <c r="G141" s="56">
        <f>F141/$G$122</f>
        <v>0.03</v>
      </c>
    </row>
    <row r="142" spans="2:7" x14ac:dyDescent="0.25">
      <c r="C142" t="s">
        <v>359</v>
      </c>
      <c r="D142">
        <v>2</v>
      </c>
      <c r="E142" t="s">
        <v>349</v>
      </c>
      <c r="F142">
        <f>SUMPRODUCT((INDEX([1]Rohdaten!$A$2:$GG$19999,,MATCH(C142,[1]Rohdaten!$1:$1,))&amp;""=D142&amp;"")*([1]Rohdaten!$A$2:$A$19999&lt;&gt;""))</f>
        <v>18</v>
      </c>
      <c r="G142" s="56">
        <f t="shared" ref="G142:G145" si="10">F142/$G$122</f>
        <v>0.18</v>
      </c>
    </row>
    <row r="143" spans="2:7" x14ac:dyDescent="0.25">
      <c r="C143" t="s">
        <v>359</v>
      </c>
      <c r="D143">
        <v>3</v>
      </c>
      <c r="E143" t="s">
        <v>350</v>
      </c>
      <c r="F143">
        <f>SUMPRODUCT((INDEX([1]Rohdaten!$A$2:$GG$19999,,MATCH(C143,[1]Rohdaten!$1:$1,))&amp;""=D143&amp;"")*([1]Rohdaten!$A$2:$A$19999&lt;&gt;""))</f>
        <v>29</v>
      </c>
      <c r="G143" s="56">
        <f t="shared" si="10"/>
        <v>0.28999999999999998</v>
      </c>
    </row>
    <row r="144" spans="2:7" x14ac:dyDescent="0.25">
      <c r="C144" t="s">
        <v>359</v>
      </c>
      <c r="D144">
        <v>4</v>
      </c>
      <c r="E144" t="s">
        <v>351</v>
      </c>
      <c r="F144">
        <f>SUMPRODUCT((INDEX([1]Rohdaten!$A$2:$GG$19999,,MATCH(C144,[1]Rohdaten!$1:$1,))&amp;""=D144&amp;"")*([1]Rohdaten!$A$2:$A$19999&lt;&gt;""))</f>
        <v>35</v>
      </c>
      <c r="G144" s="56">
        <f t="shared" si="10"/>
        <v>0.35</v>
      </c>
    </row>
    <row r="145" spans="1:7" x14ac:dyDescent="0.25">
      <c r="C145" t="s">
        <v>359</v>
      </c>
      <c r="D145">
        <v>6</v>
      </c>
      <c r="E145" t="s">
        <v>352</v>
      </c>
      <c r="F145">
        <f>SUMPRODUCT((INDEX([1]Rohdaten!$A$2:$GG$19999,,MATCH(C145,[1]Rohdaten!$1:$1,))&amp;""=D145&amp;"")*([1]Rohdaten!$A$2:$A$19999&lt;&gt;""))</f>
        <v>14</v>
      </c>
      <c r="G145" s="56">
        <f t="shared" si="10"/>
        <v>0.14000000000000001</v>
      </c>
    </row>
    <row r="146" spans="1:7" x14ac:dyDescent="0.25">
      <c r="B146" s="2" t="s">
        <v>355</v>
      </c>
      <c r="C146" t="s">
        <v>360</v>
      </c>
      <c r="E146" t="s">
        <v>246</v>
      </c>
      <c r="F146">
        <f>SUMPRODUCT((INDEX([1]Rohdaten!$A$2:$GG$19999,,MATCH(C146,[1]Rohdaten!$1:$1,))&amp;""=D146&amp;"")*([1]Rohdaten!$A$2:$A$19999&lt;&gt;""))</f>
        <v>1</v>
      </c>
      <c r="G146" s="4">
        <f t="shared" si="6"/>
        <v>100</v>
      </c>
    </row>
    <row r="147" spans="1:7" x14ac:dyDescent="0.25">
      <c r="C147" t="s">
        <v>360</v>
      </c>
      <c r="D147">
        <v>1</v>
      </c>
      <c r="E147" t="s">
        <v>348</v>
      </c>
      <c r="F147">
        <f>SUMPRODUCT((INDEX([1]Rohdaten!$A$2:$GG$19999,,MATCH(C147,[1]Rohdaten!$1:$1,))&amp;""=D147&amp;"")*([1]Rohdaten!$A$2:$A$19999&lt;&gt;""))</f>
        <v>2</v>
      </c>
      <c r="G147" s="56">
        <f>F147/$G$122</f>
        <v>0.02</v>
      </c>
    </row>
    <row r="148" spans="1:7" x14ac:dyDescent="0.25">
      <c r="C148" t="s">
        <v>360</v>
      </c>
      <c r="D148">
        <v>2</v>
      </c>
      <c r="E148" t="s">
        <v>349</v>
      </c>
      <c r="F148">
        <f>SUMPRODUCT((INDEX([1]Rohdaten!$A$2:$GG$19999,,MATCH(C148,[1]Rohdaten!$1:$1,))&amp;""=D148&amp;"")*([1]Rohdaten!$A$2:$A$19999&lt;&gt;""))</f>
        <v>11</v>
      </c>
      <c r="G148" s="56">
        <f t="shared" ref="G148:G151" si="11">F148/$G$122</f>
        <v>0.11</v>
      </c>
    </row>
    <row r="149" spans="1:7" x14ac:dyDescent="0.25">
      <c r="C149" t="s">
        <v>360</v>
      </c>
      <c r="D149">
        <v>3</v>
      </c>
      <c r="E149" t="s">
        <v>350</v>
      </c>
      <c r="F149">
        <f>SUMPRODUCT((INDEX([1]Rohdaten!$A$2:$GG$19999,,MATCH(C149,[1]Rohdaten!$1:$1,))&amp;""=D149&amp;"")*([1]Rohdaten!$A$2:$A$19999&lt;&gt;""))</f>
        <v>36</v>
      </c>
      <c r="G149" s="56">
        <f t="shared" si="11"/>
        <v>0.36</v>
      </c>
    </row>
    <row r="150" spans="1:7" x14ac:dyDescent="0.25">
      <c r="C150" t="s">
        <v>360</v>
      </c>
      <c r="D150">
        <v>4</v>
      </c>
      <c r="E150" t="s">
        <v>351</v>
      </c>
      <c r="F150">
        <f>SUMPRODUCT((INDEX([1]Rohdaten!$A$2:$GG$19999,,MATCH(C150,[1]Rohdaten!$1:$1,))&amp;""=D150&amp;"")*([1]Rohdaten!$A$2:$A$19999&lt;&gt;""))</f>
        <v>29</v>
      </c>
      <c r="G150" s="56">
        <f t="shared" si="11"/>
        <v>0.28999999999999998</v>
      </c>
    </row>
    <row r="151" spans="1:7" x14ac:dyDescent="0.25">
      <c r="C151" t="s">
        <v>360</v>
      </c>
      <c r="D151">
        <v>6</v>
      </c>
      <c r="E151" t="s">
        <v>352</v>
      </c>
      <c r="F151">
        <f>SUMPRODUCT((INDEX([1]Rohdaten!$A$2:$GG$19999,,MATCH(C151,[1]Rohdaten!$1:$1,))&amp;""=D151&amp;"")*([1]Rohdaten!$A$2:$A$19999&lt;&gt;""))</f>
        <v>21</v>
      </c>
      <c r="G151" s="56">
        <f t="shared" si="11"/>
        <v>0.21</v>
      </c>
    </row>
    <row r="152" spans="1:7" x14ac:dyDescent="0.25">
      <c r="B152" s="2" t="s">
        <v>356</v>
      </c>
      <c r="C152" t="s">
        <v>361</v>
      </c>
      <c r="E152" t="s">
        <v>246</v>
      </c>
      <c r="F152">
        <f>SUMPRODUCT((INDEX([1]Rohdaten!$A$2:$GG$19999,,MATCH(C152,[1]Rohdaten!$1:$1,))&amp;""=D152&amp;"")*([1]Rohdaten!$A$2:$A$19999&lt;&gt;""))</f>
        <v>0</v>
      </c>
      <c r="G152" s="4">
        <f t="shared" si="6"/>
        <v>100</v>
      </c>
    </row>
    <row r="153" spans="1:7" x14ac:dyDescent="0.25">
      <c r="C153" t="s">
        <v>361</v>
      </c>
      <c r="D153">
        <v>1</v>
      </c>
      <c r="E153" t="s">
        <v>348</v>
      </c>
      <c r="F153">
        <f>SUMPRODUCT((INDEX([1]Rohdaten!$A$2:$GG$19999,,MATCH(C153,[1]Rohdaten!$1:$1,))&amp;""=D153&amp;"")*([1]Rohdaten!$A$2:$A$19999&lt;&gt;""))</f>
        <v>7</v>
      </c>
      <c r="G153" s="56">
        <f>F153/$G$122</f>
        <v>7.0000000000000007E-2</v>
      </c>
    </row>
    <row r="154" spans="1:7" x14ac:dyDescent="0.25">
      <c r="C154" t="s">
        <v>361</v>
      </c>
      <c r="D154">
        <v>2</v>
      </c>
      <c r="E154" t="s">
        <v>349</v>
      </c>
      <c r="F154">
        <f>SUMPRODUCT((INDEX([1]Rohdaten!$A$2:$GG$19999,,MATCH(C154,[1]Rohdaten!$1:$1,))&amp;""=D154&amp;"")*([1]Rohdaten!$A$2:$A$19999&lt;&gt;""))</f>
        <v>11</v>
      </c>
      <c r="G154" s="56">
        <f t="shared" ref="G154:G157" si="12">F154/$G$122</f>
        <v>0.11</v>
      </c>
    </row>
    <row r="155" spans="1:7" x14ac:dyDescent="0.25">
      <c r="C155" t="s">
        <v>361</v>
      </c>
      <c r="D155">
        <v>3</v>
      </c>
      <c r="E155" t="s">
        <v>350</v>
      </c>
      <c r="F155">
        <f>SUMPRODUCT((INDEX([1]Rohdaten!$A$2:$GG$19999,,MATCH(C155,[1]Rohdaten!$1:$1,))&amp;""=D155&amp;"")*([1]Rohdaten!$A$2:$A$19999&lt;&gt;""))</f>
        <v>37</v>
      </c>
      <c r="G155" s="56">
        <f t="shared" si="12"/>
        <v>0.37</v>
      </c>
    </row>
    <row r="156" spans="1:7" x14ac:dyDescent="0.25">
      <c r="C156" t="s">
        <v>361</v>
      </c>
      <c r="D156">
        <v>4</v>
      </c>
      <c r="E156" t="s">
        <v>351</v>
      </c>
      <c r="F156">
        <f>SUMPRODUCT((INDEX([1]Rohdaten!$A$2:$GG$19999,,MATCH(C156,[1]Rohdaten!$1:$1,))&amp;""=D156&amp;"")*([1]Rohdaten!$A$2:$A$19999&lt;&gt;""))</f>
        <v>25</v>
      </c>
      <c r="G156" s="56">
        <f t="shared" si="12"/>
        <v>0.25</v>
      </c>
    </row>
    <row r="157" spans="1:7" x14ac:dyDescent="0.25">
      <c r="C157" t="s">
        <v>361</v>
      </c>
      <c r="D157">
        <v>6</v>
      </c>
      <c r="E157" t="s">
        <v>352</v>
      </c>
      <c r="F157">
        <f>SUMPRODUCT((INDEX([1]Rohdaten!$A$2:$GG$19999,,MATCH(C157,[1]Rohdaten!$1:$1,))&amp;""=D157&amp;"")*([1]Rohdaten!$A$2:$A$19999&lt;&gt;""))</f>
        <v>20</v>
      </c>
      <c r="G157" s="56">
        <f t="shared" si="12"/>
        <v>0.2</v>
      </c>
    </row>
    <row r="159" spans="1:7" x14ac:dyDescent="0.25">
      <c r="A159"/>
      <c r="B159"/>
      <c r="F159" s="4"/>
    </row>
    <row r="160" spans="1:7" x14ac:dyDescent="0.25">
      <c r="F160" s="4"/>
      <c r="G160" s="4"/>
    </row>
    <row r="161" spans="1:7" ht="15.75" x14ac:dyDescent="0.25">
      <c r="A161" s="28" t="s">
        <v>93</v>
      </c>
      <c r="B161" s="32"/>
      <c r="C161" s="30"/>
      <c r="D161" s="29"/>
      <c r="E161" s="29"/>
      <c r="F161" s="30"/>
      <c r="G161" s="30"/>
    </row>
    <row r="162" spans="1:7" x14ac:dyDescent="0.25">
      <c r="A162"/>
      <c r="B162" t="s">
        <v>157</v>
      </c>
      <c r="C162" t="s">
        <v>156</v>
      </c>
      <c r="E162" t="s">
        <v>70</v>
      </c>
      <c r="F162">
        <f>SUMPRODUCT((INDEX([1]Rohdaten!$A$2:$GG$19999,,MATCH(C162,[1]Rohdaten!$1:$1,))&amp;""=D162&amp;"")*(INDEX([1]Rohdaten!$A$2:$GG$19999,,MATCH("end_date",[1]Rohdaten!$1:$1,))&lt;&gt;""))</f>
        <v>10</v>
      </c>
      <c r="G162">
        <f>IF(MATCH(C162,$C:$C,0)=ROW(C162),SUM(F162:F164),"")</f>
        <v>99</v>
      </c>
    </row>
    <row r="163" spans="1:7" x14ac:dyDescent="0.25">
      <c r="A163"/>
      <c r="B163"/>
      <c r="C163" t="s">
        <v>156</v>
      </c>
      <c r="D163">
        <v>0</v>
      </c>
      <c r="E163" t="s">
        <v>49</v>
      </c>
      <c r="F163">
        <f>SUMPRODUCT((INDEX([1]Rohdaten!$A$2:$GG$19999,,MATCH(C163,[1]Rohdaten!$1:$1,))&amp;""=D163&amp;"")*(INDEX([1]Rohdaten!$A$2:$GG$19999,,MATCH("end_date",[1]Rohdaten!$1:$1,))&lt;&gt;""))</f>
        <v>0</v>
      </c>
      <c r="G163" t="str">
        <f>IF(MATCH(C163,$C:$C,0)=ROW(C163),SUM(F163:F165),"")</f>
        <v/>
      </c>
    </row>
    <row r="164" spans="1:7" x14ac:dyDescent="0.25">
      <c r="A164"/>
      <c r="B164"/>
      <c r="C164" t="s">
        <v>156</v>
      </c>
      <c r="D164">
        <v>1</v>
      </c>
      <c r="E164" t="s">
        <v>50</v>
      </c>
      <c r="F164">
        <f>SUMPRODUCT((INDEX([1]Rohdaten!$A$2:$GG$19999,,MATCH(C164,[1]Rohdaten!$1:$1,))&amp;""=D164&amp;"")*(INDEX([1]Rohdaten!$A$2:$GG$19999,,MATCH("end_date",[1]Rohdaten!$1:$1,))&lt;&gt;""))</f>
        <v>89</v>
      </c>
      <c r="G164" t="str">
        <f>IF(MATCH(C164,$C:$C,0)=ROW(C164),SUM(F164:F167),"")</f>
        <v/>
      </c>
    </row>
    <row r="165" spans="1:7" x14ac:dyDescent="0.25">
      <c r="A165"/>
      <c r="B165" t="s">
        <v>158</v>
      </c>
      <c r="C165" t="s">
        <v>159</v>
      </c>
      <c r="E165" t="s">
        <v>48</v>
      </c>
      <c r="F165">
        <f>SUMPRODUCT((INDEX([1]Rohdaten!$A$2:$GG$19999,,MATCH(C165,[1]Rohdaten!$1:$1,))&amp;""=D165&amp;"")*(INDEX([1]Rohdaten!$A$2:$GG$19999,,MATCH("end_date",[1]Rohdaten!$1:$1,))&lt;&gt;""))</f>
        <v>87</v>
      </c>
      <c r="G165">
        <f>IF(MATCH(C165,$C:$C,0)=ROW(C165),SUM(F165:F171),"")</f>
        <v>99</v>
      </c>
    </row>
    <row r="166" spans="1:7" x14ac:dyDescent="0.25">
      <c r="A166"/>
      <c r="B166"/>
      <c r="C166" t="s">
        <v>159</v>
      </c>
      <c r="D166">
        <v>0</v>
      </c>
      <c r="E166" t="s">
        <v>165</v>
      </c>
      <c r="F166">
        <f>SUMPRODUCT((INDEX([1]Rohdaten!$A$2:$GG$19999,,MATCH(C166,[1]Rohdaten!$1:$1,))&amp;""=D166&amp;"")*(INDEX([1]Rohdaten!$A$2:$GG$19999,,MATCH("end_date",[1]Rohdaten!$1:$1,))&lt;&gt;""))</f>
        <v>0</v>
      </c>
    </row>
    <row r="167" spans="1:7" x14ac:dyDescent="0.25">
      <c r="A167"/>
      <c r="B167"/>
      <c r="C167" t="s">
        <v>159</v>
      </c>
      <c r="D167">
        <v>1</v>
      </c>
      <c r="E167" t="s">
        <v>160</v>
      </c>
      <c r="F167">
        <f>SUMPRODUCT((INDEX([1]Rohdaten!$A$2:$GG$19999,,MATCH(C167,[1]Rohdaten!$1:$1,))&amp;""=D167&amp;"")*(INDEX([1]Rohdaten!$A$2:$GG$19999,,MATCH("end_date",[1]Rohdaten!$1:$1,))&lt;&gt;""))</f>
        <v>9</v>
      </c>
      <c r="G167" t="str">
        <f>IF(MATCH(C167,$C:$C,0)=ROW(C167),SUM(F167:F169),"")</f>
        <v/>
      </c>
    </row>
    <row r="168" spans="1:7" x14ac:dyDescent="0.25">
      <c r="A168"/>
      <c r="B168"/>
      <c r="C168" t="s">
        <v>159</v>
      </c>
      <c r="D168">
        <v>2</v>
      </c>
      <c r="E168" t="s">
        <v>161</v>
      </c>
      <c r="F168">
        <f>SUMPRODUCT((INDEX([1]Rohdaten!$A$2:$GG$19999,,MATCH(C168,[1]Rohdaten!$1:$1,))&amp;""=D168&amp;"")*(INDEX([1]Rohdaten!$A$2:$GG$19999,,MATCH("end_date",[1]Rohdaten!$1:$1,))&lt;&gt;""))</f>
        <v>0</v>
      </c>
      <c r="G168" t="str">
        <f>IF(MATCH(C168,$C:$C,0)=ROW(C168),SUM(F168:F170),"")</f>
        <v/>
      </c>
    </row>
    <row r="169" spans="1:7" x14ac:dyDescent="0.25">
      <c r="A169"/>
      <c r="B169"/>
      <c r="C169" t="s">
        <v>159</v>
      </c>
      <c r="D169">
        <v>3</v>
      </c>
      <c r="E169" t="s">
        <v>162</v>
      </c>
      <c r="F169">
        <f>SUMPRODUCT((INDEX([1]Rohdaten!$A$2:$GG$19999,,MATCH(C169,[1]Rohdaten!$1:$1,))&amp;""=D169&amp;"")*(INDEX([1]Rohdaten!$A$2:$GG$19999,,MATCH("end_date",[1]Rohdaten!$1:$1,))&lt;&gt;""))</f>
        <v>0</v>
      </c>
      <c r="G169" t="str">
        <f>IF(MATCH(C169,$C:$C,0)=ROW(C169),SUM(F169:F171),"")</f>
        <v/>
      </c>
    </row>
    <row r="170" spans="1:7" x14ac:dyDescent="0.25">
      <c r="A170"/>
      <c r="B170"/>
      <c r="C170" t="s">
        <v>159</v>
      </c>
      <c r="D170">
        <v>4</v>
      </c>
      <c r="E170" t="s">
        <v>163</v>
      </c>
      <c r="F170">
        <f>SUMPRODUCT((INDEX([1]Rohdaten!$A$2:$GG$19999,,MATCH(C170,[1]Rohdaten!$1:$1,))&amp;""=D170&amp;"")*(INDEX([1]Rohdaten!$A$2:$GG$19999,,MATCH("end_date",[1]Rohdaten!$1:$1,))&lt;&gt;""))</f>
        <v>1</v>
      </c>
      <c r="G170" t="str">
        <f>IF(MATCH(C170,$C:$C,0)=ROW(C170),SUM(F170:F181),"")</f>
        <v/>
      </c>
    </row>
    <row r="171" spans="1:7" x14ac:dyDescent="0.25">
      <c r="A171"/>
      <c r="B171"/>
      <c r="C171" t="s">
        <v>159</v>
      </c>
      <c r="D171">
        <v>5</v>
      </c>
      <c r="E171" t="s">
        <v>164</v>
      </c>
      <c r="F171">
        <f>SUMPRODUCT((INDEX([1]Rohdaten!$A$2:$GG$19999,,MATCH(C171,[1]Rohdaten!$1:$1,))&amp;""=D171&amp;"")*(INDEX([1]Rohdaten!$A$2:$GG$19999,,MATCH("end_date",[1]Rohdaten!$1:$1,))&lt;&gt;""))</f>
        <v>2</v>
      </c>
      <c r="G171" t="str">
        <f>IF(MATCH(C171,$C:$C,0)=ROW(C171),SUM(F171:F182),"")</f>
        <v/>
      </c>
    </row>
    <row r="172" spans="1:7" x14ac:dyDescent="0.25">
      <c r="B172" t="s">
        <v>166</v>
      </c>
      <c r="C172" t="s">
        <v>167</v>
      </c>
      <c r="E172" t="s">
        <v>70</v>
      </c>
      <c r="F172" s="4">
        <f>SUMPRODUCT((INDEX([1]Rohdaten!$A$2:$GG$19999,,MATCH(C172,[1]Rohdaten!$1:$1,))&amp;""=D172&amp;"")*(INDEX([1]Rohdaten!$A$2:$GG$19999,,MATCH("end_date",[1]Rohdaten!$1:$1,))&lt;&gt;""))</f>
        <v>0</v>
      </c>
      <c r="G172" s="4">
        <f>IF(MATCH(C172,$C:$C,0)=ROW(C172),SUM(F172:F174),"")</f>
        <v>99</v>
      </c>
    </row>
    <row r="173" spans="1:7" x14ac:dyDescent="0.25">
      <c r="C173" t="s">
        <v>167</v>
      </c>
      <c r="D173">
        <v>0</v>
      </c>
      <c r="E173" t="s">
        <v>49</v>
      </c>
      <c r="F173" s="4">
        <f>SUMPRODUCT((INDEX([1]Rohdaten!$A$2:$GG$19999,,MATCH(C173,[1]Rohdaten!$1:$1,))&amp;""=D173&amp;"")*(INDEX([1]Rohdaten!$A$2:$GG$19999,,MATCH("end_date",[1]Rohdaten!$1:$1,))&lt;&gt;""))</f>
        <v>92</v>
      </c>
      <c r="G173" s="4" t="str">
        <f>IF(MATCH(C173,$C:$C,0)=ROW(C173),SUM(F173:F188),"")</f>
        <v/>
      </c>
    </row>
    <row r="174" spans="1:7" x14ac:dyDescent="0.25">
      <c r="C174" t="s">
        <v>167</v>
      </c>
      <c r="D174">
        <v>1</v>
      </c>
      <c r="E174" t="s">
        <v>50</v>
      </c>
      <c r="F174" s="4">
        <f>SUMPRODUCT((INDEX([1]Rohdaten!$A$2:$GG$19999,,MATCH(C174,[1]Rohdaten!$1:$1,))&amp;""=D174&amp;"")*(INDEX([1]Rohdaten!$A$2:$GG$19999,,MATCH("end_date",[1]Rohdaten!$1:$1,))&lt;&gt;""))</f>
        <v>7</v>
      </c>
      <c r="G174" s="4" t="str">
        <f>IF(MATCH(C174,$C:$C,0)=ROW(C174),SUM(F174:F189),"")</f>
        <v/>
      </c>
    </row>
    <row r="175" spans="1:7" x14ac:dyDescent="0.25">
      <c r="F175" s="4"/>
      <c r="G175" s="4"/>
    </row>
    <row r="176" spans="1:7" x14ac:dyDescent="0.25">
      <c r="F176" s="4"/>
      <c r="G176" s="4"/>
    </row>
    <row r="177" spans="1:7" x14ac:dyDescent="0.25">
      <c r="F177" s="4"/>
      <c r="G177" s="4"/>
    </row>
    <row r="178" spans="1:7" x14ac:dyDescent="0.25">
      <c r="F178" s="4"/>
      <c r="G178" s="4"/>
    </row>
    <row r="179" spans="1:7" x14ac:dyDescent="0.25">
      <c r="F179" s="4"/>
      <c r="G179" s="4"/>
    </row>
    <row r="180" spans="1:7" x14ac:dyDescent="0.25">
      <c r="F180" s="4"/>
      <c r="G180" s="4"/>
    </row>
    <row r="181" spans="1:7" x14ac:dyDescent="0.25">
      <c r="A181"/>
      <c r="B181"/>
    </row>
    <row r="182" spans="1:7" x14ac:dyDescent="0.25">
      <c r="A182"/>
      <c r="B182"/>
    </row>
    <row r="183" spans="1:7" x14ac:dyDescent="0.25">
      <c r="A183" s="27" t="s">
        <v>151</v>
      </c>
      <c r="B183" t="s">
        <v>152</v>
      </c>
      <c r="C183" t="s">
        <v>153</v>
      </c>
      <c r="D183" t="b">
        <v>1</v>
      </c>
      <c r="E183" t="s">
        <v>154</v>
      </c>
      <c r="F183" s="4">
        <f>SUMPRODUCT((INDEX([1]Rohdaten!$A$2:$GG$19999,,MATCH(C183,[1]Rohdaten!$1:$1,))&amp;""=D183&amp;"")*(INDEX([1]Rohdaten!$A$2:$GG$19999,,MATCH("end_date",[1]Rohdaten!$1:$1,))&lt;&gt;""))</f>
        <v>89</v>
      </c>
      <c r="G183" s="4">
        <f>IF(MATCH(C183,$C:$C,0)=ROW(C183),SUM(F183:F185),"")</f>
        <v>99</v>
      </c>
    </row>
    <row r="184" spans="1:7" x14ac:dyDescent="0.25">
      <c r="C184" t="s">
        <v>153</v>
      </c>
      <c r="D184" t="b">
        <v>0</v>
      </c>
      <c r="E184" t="s">
        <v>155</v>
      </c>
      <c r="F184" s="4">
        <f>SUMPRODUCT((INDEX([1]Rohdaten!$A$2:$GG$19999,,MATCH(C184,[1]Rohdaten!$1:$1,))&amp;""=D184&amp;"")*(INDEX([1]Rohdaten!$A$2:$GG$19999,,MATCH("end_date",[1]Rohdaten!$1:$1,))&lt;&gt;""))</f>
        <v>10</v>
      </c>
      <c r="G184" s="4" t="str">
        <f>IF(MATCH(C184,$C:$C,0)=ROW(C184),SUM(F184:F186),"")</f>
        <v/>
      </c>
    </row>
    <row r="185" spans="1:7" x14ac:dyDescent="0.25">
      <c r="C185" t="s">
        <v>153</v>
      </c>
      <c r="E185" t="s">
        <v>48</v>
      </c>
      <c r="F185" s="4">
        <f>SUMPRODUCT((INDEX([1]Rohdaten!$A$2:$GG$19999,,MATCH(C185,[1]Rohdaten!$1:$1,))&amp;""=D185&amp;"")*(INDEX([1]Rohdaten!$A$2:$GG$19999,,MATCH("end_date",[1]Rohdaten!$1:$1,))&lt;&gt;""))</f>
        <v>0</v>
      </c>
      <c r="G185" s="4" t="str">
        <f>IF(MATCH(C185,$C:$C,0)=ROW(C185),SUM(F185:F187),"")</f>
        <v/>
      </c>
    </row>
    <row r="186" spans="1:7" ht="15" customHeight="1" x14ac:dyDescent="0.25">
      <c r="A186"/>
      <c r="B186"/>
    </row>
    <row r="187" spans="1:7" ht="15" customHeight="1" x14ac:dyDescent="0.25">
      <c r="A187"/>
      <c r="B18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149"/>
  <sheetViews>
    <sheetView workbookViewId="0">
      <selection activeCell="A2" sqref="A2"/>
    </sheetView>
  </sheetViews>
  <sheetFormatPr baseColWidth="10" defaultRowHeight="15" x14ac:dyDescent="0.25"/>
  <cols>
    <col min="1" max="1" width="16.140625" bestFit="1" customWidth="1"/>
    <col min="2" max="2" width="16.7109375" bestFit="1" customWidth="1"/>
    <col min="3" max="3" width="20" bestFit="1" customWidth="1"/>
    <col min="4" max="4" width="5.5703125" bestFit="1" customWidth="1"/>
    <col min="5" max="5" width="19.140625" bestFit="1" customWidth="1"/>
    <col min="6" max="6" width="7" bestFit="1" customWidth="1"/>
  </cols>
  <sheetData>
    <row r="1" spans="1:8" s="1" customFormat="1" x14ac:dyDescent="0.25">
      <c r="A1" s="25" t="s">
        <v>132</v>
      </c>
      <c r="B1" s="24" t="s">
        <v>131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135</v>
      </c>
    </row>
    <row r="2" spans="1:8" s="1" customFormat="1" x14ac:dyDescent="0.25">
      <c r="A2" s="46" t="s">
        <v>244</v>
      </c>
      <c r="B2" s="44"/>
      <c r="C2" s="45"/>
      <c r="D2" s="45"/>
      <c r="E2" s="45"/>
      <c r="F2" s="45"/>
      <c r="G2" s="45"/>
      <c r="H2" s="45"/>
    </row>
    <row r="3" spans="1:8" x14ac:dyDescent="0.25">
      <c r="B3" t="s">
        <v>244</v>
      </c>
      <c r="C3" t="s">
        <v>245</v>
      </c>
      <c r="D3">
        <v>0</v>
      </c>
      <c r="E3" t="s">
        <v>246</v>
      </c>
      <c r="F3" s="4">
        <f>SUMPRODUCT((INDEX([1]Rohdaten!$A$2:$GG$3500,,MATCH(C3,[1]Rohdaten!$1:$1,))&amp;""=D3&amp;"")*([1]Rohdaten!$A$2:$A$3500&lt;&gt;""))</f>
        <v>0</v>
      </c>
    </row>
    <row r="4" spans="1:8" x14ac:dyDescent="0.25">
      <c r="C4" t="s">
        <v>245</v>
      </c>
      <c r="D4">
        <v>1</v>
      </c>
      <c r="E4" t="s">
        <v>247</v>
      </c>
      <c r="F4" s="4">
        <f>SUMPRODUCT((INDEX([1]Rohdaten!$A$2:$GG$3500,,MATCH(C4,[1]Rohdaten!$1:$1,))&amp;""=D4&amp;"")*([1]Rohdaten!$A$2:$A$3500&lt;&gt;""))</f>
        <v>0</v>
      </c>
    </row>
    <row r="5" spans="1:8" x14ac:dyDescent="0.25">
      <c r="C5" t="s">
        <v>245</v>
      </c>
      <c r="D5">
        <v>10</v>
      </c>
      <c r="E5" t="s">
        <v>248</v>
      </c>
      <c r="F5" s="4">
        <f>SUMPRODUCT((INDEX([1]Rohdaten!$A$2:$GG$3500,,MATCH(C5,[1]Rohdaten!$1:$1,))&amp;""=D5&amp;"")*([1]Rohdaten!$A$2:$A$3500&lt;&gt;""))</f>
        <v>0</v>
      </c>
    </row>
    <row r="6" spans="1:8" x14ac:dyDescent="0.25">
      <c r="C6" t="s">
        <v>245</v>
      </c>
      <c r="D6">
        <v>11</v>
      </c>
      <c r="E6" t="s">
        <v>249</v>
      </c>
      <c r="F6" s="4">
        <f>SUMPRODUCT((INDEX([1]Rohdaten!$A$2:$GG$3500,,MATCH(C6,[1]Rohdaten!$1:$1,))&amp;""=D6&amp;"")*([1]Rohdaten!$A$2:$A$3500&lt;&gt;""))</f>
        <v>0</v>
      </c>
    </row>
    <row r="7" spans="1:8" x14ac:dyDescent="0.25">
      <c r="C7" t="s">
        <v>245</v>
      </c>
      <c r="D7">
        <v>12</v>
      </c>
      <c r="E7" t="s">
        <v>250</v>
      </c>
      <c r="F7" s="4">
        <f>SUMPRODUCT((INDEX([1]Rohdaten!$A$2:$GG$3500,,MATCH(C7,[1]Rohdaten!$1:$1,))&amp;""=D7&amp;"")*([1]Rohdaten!$A$2:$A$3500&lt;&gt;""))</f>
        <v>0</v>
      </c>
    </row>
    <row r="8" spans="1:8" x14ac:dyDescent="0.25">
      <c r="C8" t="s">
        <v>245</v>
      </c>
      <c r="D8">
        <v>13</v>
      </c>
      <c r="E8" t="s">
        <v>251</v>
      </c>
      <c r="F8" s="4">
        <f>SUMPRODUCT((INDEX([1]Rohdaten!$A$2:$GG$3500,,MATCH(C8,[1]Rohdaten!$1:$1,))&amp;""=D8&amp;"")*([1]Rohdaten!$A$2:$A$3500&lt;&gt;""))</f>
        <v>0</v>
      </c>
    </row>
    <row r="9" spans="1:8" x14ac:dyDescent="0.25">
      <c r="C9" t="s">
        <v>245</v>
      </c>
      <c r="D9">
        <v>14</v>
      </c>
      <c r="E9" t="s">
        <v>252</v>
      </c>
      <c r="F9" s="4">
        <f>SUMPRODUCT((INDEX([1]Rohdaten!$A$2:$GG$3500,,MATCH(C9,[1]Rohdaten!$1:$1,))&amp;""=D9&amp;"")*([1]Rohdaten!$A$2:$A$3500&lt;&gt;""))</f>
        <v>0</v>
      </c>
    </row>
    <row r="10" spans="1:8" x14ac:dyDescent="0.25">
      <c r="C10" t="s">
        <v>245</v>
      </c>
      <c r="D10">
        <v>15</v>
      </c>
      <c r="E10" t="s">
        <v>253</v>
      </c>
      <c r="F10" s="4">
        <f>SUMPRODUCT((INDEX([1]Rohdaten!$A$2:$GG$3500,,MATCH(C10,[1]Rohdaten!$1:$1,))&amp;""=D10&amp;"")*([1]Rohdaten!$A$2:$A$3500&lt;&gt;""))</f>
        <v>0</v>
      </c>
    </row>
    <row r="11" spans="1:8" x14ac:dyDescent="0.25">
      <c r="C11" t="s">
        <v>245</v>
      </c>
      <c r="D11">
        <v>16</v>
      </c>
      <c r="E11" t="s">
        <v>254</v>
      </c>
      <c r="F11" s="4">
        <f>SUMPRODUCT((INDEX([1]Rohdaten!$A$2:$GG$3500,,MATCH(C11,[1]Rohdaten!$1:$1,))&amp;""=D11&amp;"")*([1]Rohdaten!$A$2:$A$3500&lt;&gt;""))</f>
        <v>0</v>
      </c>
    </row>
    <row r="12" spans="1:8" x14ac:dyDescent="0.25">
      <c r="C12" t="s">
        <v>245</v>
      </c>
      <c r="D12">
        <v>17</v>
      </c>
      <c r="E12" t="s">
        <v>255</v>
      </c>
      <c r="F12" s="4">
        <f>SUMPRODUCT((INDEX([1]Rohdaten!$A$2:$GG$3500,,MATCH(C12,[1]Rohdaten!$1:$1,))&amp;""=D12&amp;"")*([1]Rohdaten!$A$2:$A$3500&lt;&gt;""))</f>
        <v>0</v>
      </c>
    </row>
    <row r="13" spans="1:8" x14ac:dyDescent="0.25">
      <c r="C13" t="s">
        <v>245</v>
      </c>
      <c r="D13">
        <v>18</v>
      </c>
      <c r="E13" t="s">
        <v>256</v>
      </c>
      <c r="F13" s="4">
        <f>SUMPRODUCT((INDEX([1]Rohdaten!$A$2:$GG$3500,,MATCH(C13,[1]Rohdaten!$1:$1,))&amp;""=D13&amp;"")*([1]Rohdaten!$A$2:$A$3500&lt;&gt;""))</f>
        <v>0</v>
      </c>
    </row>
    <row r="14" spans="1:8" x14ac:dyDescent="0.25">
      <c r="C14" t="s">
        <v>245</v>
      </c>
      <c r="D14">
        <v>19</v>
      </c>
      <c r="E14" t="s">
        <v>257</v>
      </c>
      <c r="F14" s="4">
        <f>SUMPRODUCT((INDEX([1]Rohdaten!$A$2:$GG$3500,,MATCH(C14,[1]Rohdaten!$1:$1,))&amp;""=D14&amp;"")*([1]Rohdaten!$A$2:$A$3500&lt;&gt;""))</f>
        <v>0</v>
      </c>
    </row>
    <row r="15" spans="1:8" x14ac:dyDescent="0.25">
      <c r="C15" t="s">
        <v>245</v>
      </c>
      <c r="D15">
        <v>2</v>
      </c>
      <c r="E15" t="s">
        <v>258</v>
      </c>
      <c r="F15" s="4">
        <f>SUMPRODUCT((INDEX([1]Rohdaten!$A$2:$GG$3500,,MATCH(C15,[1]Rohdaten!$1:$1,))&amp;""=D15&amp;"")*([1]Rohdaten!$A$2:$A$3500&lt;&gt;""))</f>
        <v>0</v>
      </c>
    </row>
    <row r="16" spans="1:8" x14ac:dyDescent="0.25">
      <c r="C16" t="s">
        <v>245</v>
      </c>
      <c r="D16">
        <v>20</v>
      </c>
      <c r="E16" t="s">
        <v>259</v>
      </c>
      <c r="F16" s="4">
        <f>SUMPRODUCT((INDEX([1]Rohdaten!$A$2:$GG$3500,,MATCH(C16,[1]Rohdaten!$1:$1,))&amp;""=D16&amp;"")*([1]Rohdaten!$A$2:$A$3500&lt;&gt;""))</f>
        <v>0</v>
      </c>
    </row>
    <row r="17" spans="3:6" x14ac:dyDescent="0.25">
      <c r="C17" t="s">
        <v>245</v>
      </c>
      <c r="D17">
        <v>21</v>
      </c>
      <c r="E17" t="s">
        <v>260</v>
      </c>
      <c r="F17" s="4">
        <f>SUMPRODUCT((INDEX([1]Rohdaten!$A$2:$GG$3500,,MATCH(C17,[1]Rohdaten!$1:$1,))&amp;""=D17&amp;"")*([1]Rohdaten!$A$2:$A$3500&lt;&gt;""))</f>
        <v>0</v>
      </c>
    </row>
    <row r="18" spans="3:6" x14ac:dyDescent="0.25">
      <c r="C18" t="s">
        <v>245</v>
      </c>
      <c r="D18">
        <v>22</v>
      </c>
      <c r="E18" t="s">
        <v>261</v>
      </c>
      <c r="F18" s="4">
        <f>SUMPRODUCT((INDEX([1]Rohdaten!$A$2:$GG$3500,,MATCH(C18,[1]Rohdaten!$1:$1,))&amp;""=D18&amp;"")*([1]Rohdaten!$A$2:$A$3500&lt;&gt;""))</f>
        <v>0</v>
      </c>
    </row>
    <row r="19" spans="3:6" x14ac:dyDescent="0.25">
      <c r="C19" t="s">
        <v>245</v>
      </c>
      <c r="D19">
        <v>23</v>
      </c>
      <c r="E19" t="s">
        <v>262</v>
      </c>
      <c r="F19" s="4">
        <f>SUMPRODUCT((INDEX([1]Rohdaten!$A$2:$GG$3500,,MATCH(C19,[1]Rohdaten!$1:$1,))&amp;""=D19&amp;"")*([1]Rohdaten!$A$2:$A$3500&lt;&gt;""))</f>
        <v>0</v>
      </c>
    </row>
    <row r="20" spans="3:6" x14ac:dyDescent="0.25">
      <c r="C20" t="s">
        <v>245</v>
      </c>
      <c r="D20">
        <v>24</v>
      </c>
      <c r="E20" t="s">
        <v>263</v>
      </c>
      <c r="F20" s="4">
        <f>SUMPRODUCT((INDEX([1]Rohdaten!$A$2:$GG$3500,,MATCH(C20,[1]Rohdaten!$1:$1,))&amp;""=D20&amp;"")*([1]Rohdaten!$A$2:$A$3500&lt;&gt;""))</f>
        <v>0</v>
      </c>
    </row>
    <row r="21" spans="3:6" x14ac:dyDescent="0.25">
      <c r="C21" t="s">
        <v>245</v>
      </c>
      <c r="D21">
        <v>25</v>
      </c>
      <c r="E21" t="s">
        <v>264</v>
      </c>
      <c r="F21" s="4">
        <f>SUMPRODUCT((INDEX([1]Rohdaten!$A$2:$GG$3500,,MATCH(C21,[1]Rohdaten!$1:$1,))&amp;""=D21&amp;"")*([1]Rohdaten!$A$2:$A$3500&lt;&gt;""))</f>
        <v>0</v>
      </c>
    </row>
    <row r="22" spans="3:6" x14ac:dyDescent="0.25">
      <c r="C22" t="s">
        <v>245</v>
      </c>
      <c r="D22">
        <v>26</v>
      </c>
      <c r="E22" t="s">
        <v>265</v>
      </c>
      <c r="F22" s="4">
        <f>SUMPRODUCT((INDEX([1]Rohdaten!$A$2:$GG$3500,,MATCH(C22,[1]Rohdaten!$1:$1,))&amp;""=D22&amp;"")*([1]Rohdaten!$A$2:$A$3500&lt;&gt;""))</f>
        <v>0</v>
      </c>
    </row>
    <row r="23" spans="3:6" x14ac:dyDescent="0.25">
      <c r="C23" t="s">
        <v>245</v>
      </c>
      <c r="D23">
        <v>27</v>
      </c>
      <c r="E23" t="s">
        <v>266</v>
      </c>
      <c r="F23" s="4">
        <f>SUMPRODUCT((INDEX([1]Rohdaten!$A$2:$GG$3500,,MATCH(C23,[1]Rohdaten!$1:$1,))&amp;""=D23&amp;"")*([1]Rohdaten!$A$2:$A$3500&lt;&gt;""))</f>
        <v>0</v>
      </c>
    </row>
    <row r="24" spans="3:6" x14ac:dyDescent="0.25">
      <c r="C24" t="s">
        <v>245</v>
      </c>
      <c r="D24">
        <v>28</v>
      </c>
      <c r="E24" t="s">
        <v>267</v>
      </c>
      <c r="F24" s="4">
        <f>SUMPRODUCT((INDEX([1]Rohdaten!$A$2:$GG$3500,,MATCH(C24,[1]Rohdaten!$1:$1,))&amp;""=D24&amp;"")*([1]Rohdaten!$A$2:$A$3500&lt;&gt;""))</f>
        <v>0</v>
      </c>
    </row>
    <row r="25" spans="3:6" x14ac:dyDescent="0.25">
      <c r="C25" t="s">
        <v>245</v>
      </c>
      <c r="D25">
        <v>29</v>
      </c>
      <c r="E25" t="s">
        <v>268</v>
      </c>
      <c r="F25" s="4">
        <f>SUMPRODUCT((INDEX([1]Rohdaten!$A$2:$GG$3500,,MATCH(C25,[1]Rohdaten!$1:$1,))&amp;""=D25&amp;"")*([1]Rohdaten!$A$2:$A$3500&lt;&gt;""))</f>
        <v>0</v>
      </c>
    </row>
    <row r="26" spans="3:6" x14ac:dyDescent="0.25">
      <c r="C26" t="s">
        <v>245</v>
      </c>
      <c r="D26">
        <v>3</v>
      </c>
      <c r="E26" t="s">
        <v>269</v>
      </c>
      <c r="F26" s="4">
        <f>SUMPRODUCT((INDEX([1]Rohdaten!$A$2:$GG$3500,,MATCH(C26,[1]Rohdaten!$1:$1,))&amp;""=D26&amp;"")*([1]Rohdaten!$A$2:$A$3500&lt;&gt;""))</f>
        <v>0</v>
      </c>
    </row>
    <row r="27" spans="3:6" x14ac:dyDescent="0.25">
      <c r="C27" t="s">
        <v>245</v>
      </c>
      <c r="D27">
        <v>30</v>
      </c>
      <c r="E27" t="s">
        <v>270</v>
      </c>
      <c r="F27" s="4">
        <f>SUMPRODUCT((INDEX([1]Rohdaten!$A$2:$GG$3500,,MATCH(C27,[1]Rohdaten!$1:$1,))&amp;""=D27&amp;"")*([1]Rohdaten!$A$2:$A$3500&lt;&gt;""))</f>
        <v>0</v>
      </c>
    </row>
    <row r="28" spans="3:6" x14ac:dyDescent="0.25">
      <c r="C28" t="s">
        <v>245</v>
      </c>
      <c r="D28">
        <v>31</v>
      </c>
      <c r="E28" t="s">
        <v>271</v>
      </c>
      <c r="F28" s="4">
        <f>SUMPRODUCT((INDEX([1]Rohdaten!$A$2:$GG$3500,,MATCH(C28,[1]Rohdaten!$1:$1,))&amp;""=D28&amp;"")*([1]Rohdaten!$A$2:$A$3500&lt;&gt;""))</f>
        <v>2</v>
      </c>
    </row>
    <row r="29" spans="3:6" x14ac:dyDescent="0.25">
      <c r="C29" t="s">
        <v>245</v>
      </c>
      <c r="D29">
        <v>32</v>
      </c>
      <c r="E29" t="s">
        <v>272</v>
      </c>
      <c r="F29" s="4">
        <f>SUMPRODUCT((INDEX([1]Rohdaten!$A$2:$GG$3500,,MATCH(C29,[1]Rohdaten!$1:$1,))&amp;""=D29&amp;"")*([1]Rohdaten!$A$2:$A$3500&lt;&gt;""))</f>
        <v>0</v>
      </c>
    </row>
    <row r="30" spans="3:6" x14ac:dyDescent="0.25">
      <c r="C30" t="s">
        <v>245</v>
      </c>
      <c r="D30">
        <v>33</v>
      </c>
      <c r="E30" t="s">
        <v>274</v>
      </c>
      <c r="F30" s="4">
        <f>SUMPRODUCT((INDEX([1]Rohdaten!$A$2:$GG$3500,,MATCH(C30,[1]Rohdaten!$1:$1,))&amp;""=D30&amp;"")*([1]Rohdaten!$A$2:$A$3500&lt;&gt;""))</f>
        <v>0</v>
      </c>
    </row>
    <row r="31" spans="3:6" x14ac:dyDescent="0.25">
      <c r="C31" t="s">
        <v>245</v>
      </c>
      <c r="D31">
        <v>34</v>
      </c>
      <c r="E31" t="s">
        <v>273</v>
      </c>
      <c r="F31" s="4">
        <f>SUMPRODUCT((INDEX([1]Rohdaten!$A$2:$GG$3500,,MATCH(C31,[1]Rohdaten!$1:$1,))&amp;""=D31&amp;"")*([1]Rohdaten!$A$2:$A$3500&lt;&gt;""))</f>
        <v>2</v>
      </c>
    </row>
    <row r="32" spans="3:6" x14ac:dyDescent="0.25">
      <c r="C32" t="s">
        <v>245</v>
      </c>
      <c r="D32">
        <v>35</v>
      </c>
      <c r="E32" t="s">
        <v>275</v>
      </c>
      <c r="F32" s="4">
        <f>SUMPRODUCT((INDEX([1]Rohdaten!$A$2:$GG$3500,,MATCH(C32,[1]Rohdaten!$1:$1,))&amp;""=D32&amp;"")*([1]Rohdaten!$A$2:$A$3500&lt;&gt;""))</f>
        <v>0</v>
      </c>
    </row>
    <row r="33" spans="3:6" x14ac:dyDescent="0.25">
      <c r="C33" t="s">
        <v>245</v>
      </c>
      <c r="D33">
        <v>36</v>
      </c>
      <c r="E33" t="s">
        <v>276</v>
      </c>
      <c r="F33" s="4">
        <f>SUMPRODUCT((INDEX([1]Rohdaten!$A$2:$GG$3500,,MATCH(C33,[1]Rohdaten!$1:$1,))&amp;""=D33&amp;"")*([1]Rohdaten!$A$2:$A$3500&lt;&gt;""))</f>
        <v>0</v>
      </c>
    </row>
    <row r="34" spans="3:6" x14ac:dyDescent="0.25">
      <c r="C34" t="s">
        <v>245</v>
      </c>
      <c r="D34">
        <v>37</v>
      </c>
      <c r="E34" t="s">
        <v>277</v>
      </c>
      <c r="F34" s="4">
        <f>SUMPRODUCT((INDEX([1]Rohdaten!$A$2:$GG$3500,,MATCH(C34,[1]Rohdaten!$1:$1,))&amp;""=D34&amp;"")*([1]Rohdaten!$A$2:$A$3500&lt;&gt;""))</f>
        <v>0</v>
      </c>
    </row>
    <row r="35" spans="3:6" x14ac:dyDescent="0.25">
      <c r="C35" t="s">
        <v>245</v>
      </c>
      <c r="D35">
        <v>38</v>
      </c>
      <c r="E35" t="s">
        <v>278</v>
      </c>
      <c r="F35" s="4">
        <f>SUMPRODUCT((INDEX([1]Rohdaten!$A$2:$GG$3500,,MATCH(C35,[1]Rohdaten!$1:$1,))&amp;""=D35&amp;"")*([1]Rohdaten!$A$2:$A$3500&lt;&gt;""))</f>
        <v>0</v>
      </c>
    </row>
    <row r="36" spans="3:6" x14ac:dyDescent="0.25">
      <c r="C36" t="s">
        <v>245</v>
      </c>
      <c r="D36">
        <v>39</v>
      </c>
      <c r="E36" t="s">
        <v>279</v>
      </c>
      <c r="F36" s="4">
        <f>SUMPRODUCT((INDEX([1]Rohdaten!$A$2:$GG$3500,,MATCH(C36,[1]Rohdaten!$1:$1,))&amp;""=D36&amp;"")*([1]Rohdaten!$A$2:$A$3500&lt;&gt;""))</f>
        <v>0</v>
      </c>
    </row>
    <row r="37" spans="3:6" x14ac:dyDescent="0.25">
      <c r="C37" t="s">
        <v>245</v>
      </c>
      <c r="D37">
        <v>4</v>
      </c>
      <c r="E37" t="s">
        <v>280</v>
      </c>
      <c r="F37" s="4">
        <f>SUMPRODUCT((INDEX([1]Rohdaten!$A$2:$GG$3500,,MATCH(C37,[1]Rohdaten!$1:$1,))&amp;""=D37&amp;"")*([1]Rohdaten!$A$2:$A$3500&lt;&gt;""))</f>
        <v>0</v>
      </c>
    </row>
    <row r="38" spans="3:6" x14ac:dyDescent="0.25">
      <c r="C38" t="s">
        <v>245</v>
      </c>
      <c r="D38">
        <v>40</v>
      </c>
      <c r="E38" t="s">
        <v>281</v>
      </c>
      <c r="F38" s="4">
        <f>SUMPRODUCT((INDEX([1]Rohdaten!$A$2:$GG$3500,,MATCH(C38,[1]Rohdaten!$1:$1,))&amp;""=D38&amp;"")*([1]Rohdaten!$A$2:$A$3500&lt;&gt;""))</f>
        <v>0</v>
      </c>
    </row>
    <row r="39" spans="3:6" x14ac:dyDescent="0.25">
      <c r="C39" t="s">
        <v>245</v>
      </c>
      <c r="D39">
        <v>41</v>
      </c>
      <c r="E39" t="s">
        <v>282</v>
      </c>
      <c r="F39" s="4">
        <f>SUMPRODUCT((INDEX([1]Rohdaten!$A$2:$GG$3500,,MATCH(C39,[1]Rohdaten!$1:$1,))&amp;""=D39&amp;"")*([1]Rohdaten!$A$2:$A$3500&lt;&gt;""))</f>
        <v>0</v>
      </c>
    </row>
    <row r="40" spans="3:6" x14ac:dyDescent="0.25">
      <c r="C40" t="s">
        <v>245</v>
      </c>
      <c r="D40">
        <v>42</v>
      </c>
      <c r="E40" t="s">
        <v>283</v>
      </c>
      <c r="F40" s="4">
        <f>SUMPRODUCT((INDEX([1]Rohdaten!$A$2:$GG$3500,,MATCH(C40,[1]Rohdaten!$1:$1,))&amp;""=D40&amp;"")*([1]Rohdaten!$A$2:$A$3500&lt;&gt;""))</f>
        <v>0</v>
      </c>
    </row>
    <row r="41" spans="3:6" x14ac:dyDescent="0.25">
      <c r="C41" t="s">
        <v>245</v>
      </c>
      <c r="D41">
        <v>43</v>
      </c>
      <c r="E41" t="s">
        <v>284</v>
      </c>
      <c r="F41" s="4">
        <f>SUMPRODUCT((INDEX([1]Rohdaten!$A$2:$GG$3500,,MATCH(C41,[1]Rohdaten!$1:$1,))&amp;""=D41&amp;"")*([1]Rohdaten!$A$2:$A$3500&lt;&gt;""))</f>
        <v>0</v>
      </c>
    </row>
    <row r="42" spans="3:6" x14ac:dyDescent="0.25">
      <c r="C42" t="s">
        <v>245</v>
      </c>
      <c r="D42">
        <v>44</v>
      </c>
      <c r="E42" t="s">
        <v>285</v>
      </c>
      <c r="F42" s="4">
        <f>SUMPRODUCT((INDEX([1]Rohdaten!$A$2:$GG$3500,,MATCH(C42,[1]Rohdaten!$1:$1,))&amp;""=D42&amp;"")*([1]Rohdaten!$A$2:$A$3500&lt;&gt;""))</f>
        <v>0</v>
      </c>
    </row>
    <row r="43" spans="3:6" x14ac:dyDescent="0.25">
      <c r="C43" t="s">
        <v>245</v>
      </c>
      <c r="D43">
        <v>45</v>
      </c>
      <c r="E43" t="s">
        <v>286</v>
      </c>
      <c r="F43" s="4">
        <f>SUMPRODUCT((INDEX([1]Rohdaten!$A$2:$GG$3500,,MATCH(C43,[1]Rohdaten!$1:$1,))&amp;""=D43&amp;"")*([1]Rohdaten!$A$2:$A$3500&lt;&gt;""))</f>
        <v>0</v>
      </c>
    </row>
    <row r="44" spans="3:6" x14ac:dyDescent="0.25">
      <c r="C44" t="s">
        <v>245</v>
      </c>
      <c r="D44">
        <v>46</v>
      </c>
      <c r="E44" t="s">
        <v>287</v>
      </c>
      <c r="F44" s="4">
        <f>SUMPRODUCT((INDEX([1]Rohdaten!$A$2:$GG$3500,,MATCH(C44,[1]Rohdaten!$1:$1,))&amp;""=D44&amp;"")*([1]Rohdaten!$A$2:$A$3500&lt;&gt;""))</f>
        <v>0</v>
      </c>
    </row>
    <row r="45" spans="3:6" x14ac:dyDescent="0.25">
      <c r="C45" t="s">
        <v>245</v>
      </c>
      <c r="D45">
        <v>47</v>
      </c>
      <c r="E45" t="s">
        <v>288</v>
      </c>
      <c r="F45" s="4">
        <f>SUMPRODUCT((INDEX([1]Rohdaten!$A$2:$GG$3500,,MATCH(C45,[1]Rohdaten!$1:$1,))&amp;""=D45&amp;"")*([1]Rohdaten!$A$2:$A$3500&lt;&gt;""))</f>
        <v>2</v>
      </c>
    </row>
    <row r="46" spans="3:6" x14ac:dyDescent="0.25">
      <c r="C46" t="s">
        <v>245</v>
      </c>
      <c r="D46">
        <v>48</v>
      </c>
      <c r="E46" t="s">
        <v>289</v>
      </c>
      <c r="F46" s="4">
        <f>SUMPRODUCT((INDEX([1]Rohdaten!$A$2:$GG$3500,,MATCH(C46,[1]Rohdaten!$1:$1,))&amp;""=D46&amp;"")*([1]Rohdaten!$A$2:$A$3500&lt;&gt;""))</f>
        <v>0</v>
      </c>
    </row>
    <row r="47" spans="3:6" x14ac:dyDescent="0.25">
      <c r="C47" t="s">
        <v>245</v>
      </c>
      <c r="D47">
        <v>5</v>
      </c>
      <c r="E47" t="s">
        <v>290</v>
      </c>
      <c r="F47" s="4">
        <f>SUMPRODUCT((INDEX([1]Rohdaten!$A$2:$GG$3500,,MATCH(C47,[1]Rohdaten!$1:$1,))&amp;""=D47&amp;"")*([1]Rohdaten!$A$2:$A$3500&lt;&gt;""))</f>
        <v>0</v>
      </c>
    </row>
    <row r="48" spans="3:6" x14ac:dyDescent="0.25">
      <c r="C48" t="s">
        <v>245</v>
      </c>
      <c r="D48">
        <v>6</v>
      </c>
      <c r="E48" t="s">
        <v>291</v>
      </c>
      <c r="F48" s="4">
        <f>SUMPRODUCT((INDEX([1]Rohdaten!$A$2:$GG$3500,,MATCH(C48,[1]Rohdaten!$1:$1,))&amp;""=D48&amp;"")*([1]Rohdaten!$A$2:$A$3500&lt;&gt;""))</f>
        <v>0</v>
      </c>
    </row>
    <row r="49" spans="3:6" x14ac:dyDescent="0.25">
      <c r="C49" t="s">
        <v>245</v>
      </c>
      <c r="D49">
        <v>7</v>
      </c>
      <c r="E49" t="s">
        <v>292</v>
      </c>
      <c r="F49" s="4">
        <f>SUMPRODUCT((INDEX([1]Rohdaten!$A$2:$GG$3500,,MATCH(C49,[1]Rohdaten!$1:$1,))&amp;""=D49&amp;"")*([1]Rohdaten!$A$2:$A$3500&lt;&gt;""))</f>
        <v>0</v>
      </c>
    </row>
    <row r="50" spans="3:6" x14ac:dyDescent="0.25">
      <c r="C50" t="s">
        <v>245</v>
      </c>
      <c r="D50">
        <v>8</v>
      </c>
      <c r="E50" t="s">
        <v>293</v>
      </c>
      <c r="F50" s="4">
        <f>SUMPRODUCT((INDEX([1]Rohdaten!$A$2:$GG$3500,,MATCH(C50,[1]Rohdaten!$1:$1,))&amp;""=D50&amp;"")*([1]Rohdaten!$A$2:$A$3500&lt;&gt;""))</f>
        <v>0</v>
      </c>
    </row>
    <row r="51" spans="3:6" x14ac:dyDescent="0.25">
      <c r="C51" t="s">
        <v>245</v>
      </c>
      <c r="D51">
        <v>9</v>
      </c>
      <c r="E51" t="s">
        <v>294</v>
      </c>
      <c r="F51" s="4">
        <f>SUMPRODUCT((INDEX([1]Rohdaten!$A$2:$GG$3500,,MATCH(C51,[1]Rohdaten!$1:$1,))&amp;""=D51&amp;"")*([1]Rohdaten!$A$2:$A$3500&lt;&gt;""))</f>
        <v>0</v>
      </c>
    </row>
    <row r="52" spans="3:6" x14ac:dyDescent="0.25">
      <c r="C52" t="s">
        <v>295</v>
      </c>
      <c r="D52">
        <v>0</v>
      </c>
      <c r="E52" t="s">
        <v>246</v>
      </c>
      <c r="F52" s="4">
        <f>SUMPRODUCT((INDEX([1]Rohdaten!$A$2:$GG$3500,,MATCH(C52,[1]Rohdaten!$1:$1,))&amp;""=D52&amp;"")*([1]Rohdaten!$A$2:$A$3500&lt;&gt;""))</f>
        <v>0</v>
      </c>
    </row>
    <row r="53" spans="3:6" x14ac:dyDescent="0.25">
      <c r="C53" t="s">
        <v>295</v>
      </c>
      <c r="D53">
        <v>1</v>
      </c>
      <c r="E53" t="s">
        <v>247</v>
      </c>
      <c r="F53" s="4">
        <f>SUMPRODUCT((INDEX([1]Rohdaten!$A$2:$GG$3500,,MATCH(C53,[1]Rohdaten!$1:$1,))&amp;""=D53&amp;"")*([1]Rohdaten!$A$2:$A$3500&lt;&gt;""))</f>
        <v>0</v>
      </c>
    </row>
    <row r="54" spans="3:6" x14ac:dyDescent="0.25">
      <c r="C54" t="s">
        <v>295</v>
      </c>
      <c r="D54">
        <v>10</v>
      </c>
      <c r="E54" t="s">
        <v>248</v>
      </c>
      <c r="F54" s="4">
        <f>SUMPRODUCT((INDEX([1]Rohdaten!$A$2:$GG$3500,,MATCH(C54,[1]Rohdaten!$1:$1,))&amp;""=D54&amp;"")*([1]Rohdaten!$A$2:$A$3500&lt;&gt;""))</f>
        <v>46</v>
      </c>
    </row>
    <row r="55" spans="3:6" x14ac:dyDescent="0.25">
      <c r="C55" t="s">
        <v>295</v>
      </c>
      <c r="D55">
        <v>11</v>
      </c>
      <c r="E55" t="s">
        <v>249</v>
      </c>
      <c r="F55" s="4">
        <f>SUMPRODUCT((INDEX([1]Rohdaten!$A$2:$GG$3500,,MATCH(C55,[1]Rohdaten!$1:$1,))&amp;""=D55&amp;"")*([1]Rohdaten!$A$2:$A$3500&lt;&gt;""))</f>
        <v>0</v>
      </c>
    </row>
    <row r="56" spans="3:6" x14ac:dyDescent="0.25">
      <c r="C56" t="s">
        <v>295</v>
      </c>
      <c r="D56">
        <v>12</v>
      </c>
      <c r="E56" t="s">
        <v>250</v>
      </c>
      <c r="F56" s="4">
        <f>SUMPRODUCT((INDEX([1]Rohdaten!$A$2:$GG$3500,,MATCH(C56,[1]Rohdaten!$1:$1,))&amp;""=D56&amp;"")*([1]Rohdaten!$A$2:$A$3500&lt;&gt;""))</f>
        <v>0</v>
      </c>
    </row>
    <row r="57" spans="3:6" x14ac:dyDescent="0.25">
      <c r="C57" t="s">
        <v>295</v>
      </c>
      <c r="D57">
        <v>13</v>
      </c>
      <c r="E57" t="s">
        <v>251</v>
      </c>
      <c r="F57" s="4">
        <f>SUMPRODUCT((INDEX([1]Rohdaten!$A$2:$GG$3500,,MATCH(C57,[1]Rohdaten!$1:$1,))&amp;""=D57&amp;"")*([1]Rohdaten!$A$2:$A$3500&lt;&gt;""))</f>
        <v>0</v>
      </c>
    </row>
    <row r="58" spans="3:6" x14ac:dyDescent="0.25">
      <c r="C58" t="s">
        <v>295</v>
      </c>
      <c r="D58">
        <v>14</v>
      </c>
      <c r="E58" t="s">
        <v>252</v>
      </c>
      <c r="F58" s="4">
        <f>SUMPRODUCT((INDEX([1]Rohdaten!$A$2:$GG$3500,,MATCH(C58,[1]Rohdaten!$1:$1,))&amp;""=D58&amp;"")*([1]Rohdaten!$A$2:$A$3500&lt;&gt;""))</f>
        <v>0</v>
      </c>
    </row>
    <row r="59" spans="3:6" x14ac:dyDescent="0.25">
      <c r="C59" t="s">
        <v>295</v>
      </c>
      <c r="D59">
        <v>15</v>
      </c>
      <c r="E59" t="s">
        <v>253</v>
      </c>
      <c r="F59" s="4">
        <f>SUMPRODUCT((INDEX([1]Rohdaten!$A$2:$GG$3500,,MATCH(C59,[1]Rohdaten!$1:$1,))&amp;""=D59&amp;"")*([1]Rohdaten!$A$2:$A$3500&lt;&gt;""))</f>
        <v>0</v>
      </c>
    </row>
    <row r="60" spans="3:6" x14ac:dyDescent="0.25">
      <c r="C60" t="s">
        <v>295</v>
      </c>
      <c r="D60">
        <v>16</v>
      </c>
      <c r="E60" t="s">
        <v>254</v>
      </c>
      <c r="F60" s="4">
        <f>SUMPRODUCT((INDEX([1]Rohdaten!$A$2:$GG$3500,,MATCH(C60,[1]Rohdaten!$1:$1,))&amp;""=D60&amp;"")*([1]Rohdaten!$A$2:$A$3500&lt;&gt;""))</f>
        <v>0</v>
      </c>
    </row>
    <row r="61" spans="3:6" x14ac:dyDescent="0.25">
      <c r="C61" t="s">
        <v>295</v>
      </c>
      <c r="D61">
        <v>17</v>
      </c>
      <c r="E61" t="s">
        <v>255</v>
      </c>
      <c r="F61" s="4">
        <f>SUMPRODUCT((INDEX([1]Rohdaten!$A$2:$GG$3500,,MATCH(C61,[1]Rohdaten!$1:$1,))&amp;""=D61&amp;"")*([1]Rohdaten!$A$2:$A$3500&lt;&gt;""))</f>
        <v>0</v>
      </c>
    </row>
    <row r="62" spans="3:6" x14ac:dyDescent="0.25">
      <c r="C62" t="s">
        <v>295</v>
      </c>
      <c r="D62">
        <v>18</v>
      </c>
      <c r="E62" t="s">
        <v>256</v>
      </c>
      <c r="F62" s="4">
        <f>SUMPRODUCT((INDEX([1]Rohdaten!$A$2:$GG$3500,,MATCH(C62,[1]Rohdaten!$1:$1,))&amp;""=D62&amp;"")*([1]Rohdaten!$A$2:$A$3500&lt;&gt;""))</f>
        <v>0</v>
      </c>
    </row>
    <row r="63" spans="3:6" x14ac:dyDescent="0.25">
      <c r="C63" t="s">
        <v>295</v>
      </c>
      <c r="D63">
        <v>19</v>
      </c>
      <c r="E63" t="s">
        <v>257</v>
      </c>
      <c r="F63" s="4">
        <f>SUMPRODUCT((INDEX([1]Rohdaten!$A$2:$GG$3500,,MATCH(C63,[1]Rohdaten!$1:$1,))&amp;""=D63&amp;"")*([1]Rohdaten!$A$2:$A$3500&lt;&gt;""))</f>
        <v>0</v>
      </c>
    </row>
    <row r="64" spans="3:6" x14ac:dyDescent="0.25">
      <c r="C64" t="s">
        <v>295</v>
      </c>
      <c r="D64">
        <v>2</v>
      </c>
      <c r="E64" t="s">
        <v>258</v>
      </c>
      <c r="F64" s="4">
        <f>SUMPRODUCT((INDEX([1]Rohdaten!$A$2:$GG$3500,,MATCH(C64,[1]Rohdaten!$1:$1,))&amp;""=D64&amp;"")*([1]Rohdaten!$A$2:$A$3500&lt;&gt;""))</f>
        <v>0</v>
      </c>
    </row>
    <row r="65" spans="3:6" x14ac:dyDescent="0.25">
      <c r="C65" t="s">
        <v>295</v>
      </c>
      <c r="D65">
        <v>20</v>
      </c>
      <c r="E65" t="s">
        <v>259</v>
      </c>
      <c r="F65" s="4">
        <f>SUMPRODUCT((INDEX([1]Rohdaten!$A$2:$GG$3500,,MATCH(C65,[1]Rohdaten!$1:$1,))&amp;""=D65&amp;"")*([1]Rohdaten!$A$2:$A$3500&lt;&gt;""))</f>
        <v>0</v>
      </c>
    </row>
    <row r="66" spans="3:6" x14ac:dyDescent="0.25">
      <c r="C66" t="s">
        <v>295</v>
      </c>
      <c r="D66">
        <v>21</v>
      </c>
      <c r="E66" t="s">
        <v>260</v>
      </c>
      <c r="F66" s="4">
        <f>SUMPRODUCT((INDEX([1]Rohdaten!$A$2:$GG$3500,,MATCH(C66,[1]Rohdaten!$1:$1,))&amp;""=D66&amp;"")*([1]Rohdaten!$A$2:$A$3500&lt;&gt;""))</f>
        <v>0</v>
      </c>
    </row>
    <row r="67" spans="3:6" x14ac:dyDescent="0.25">
      <c r="C67" t="s">
        <v>295</v>
      </c>
      <c r="D67">
        <v>22</v>
      </c>
      <c r="E67" t="s">
        <v>261</v>
      </c>
      <c r="F67" s="4">
        <f>SUMPRODUCT((INDEX([1]Rohdaten!$A$2:$GG$3500,,MATCH(C67,[1]Rohdaten!$1:$1,))&amp;""=D67&amp;"")*([1]Rohdaten!$A$2:$A$3500&lt;&gt;""))</f>
        <v>0</v>
      </c>
    </row>
    <row r="68" spans="3:6" x14ac:dyDescent="0.25">
      <c r="C68" t="s">
        <v>295</v>
      </c>
      <c r="D68">
        <v>23</v>
      </c>
      <c r="E68" t="s">
        <v>262</v>
      </c>
      <c r="F68" s="4">
        <f>SUMPRODUCT((INDEX([1]Rohdaten!$A$2:$GG$3500,,MATCH(C68,[1]Rohdaten!$1:$1,))&amp;""=D68&amp;"")*([1]Rohdaten!$A$2:$A$3500&lt;&gt;""))</f>
        <v>0</v>
      </c>
    </row>
    <row r="69" spans="3:6" x14ac:dyDescent="0.25">
      <c r="C69" t="s">
        <v>295</v>
      </c>
      <c r="D69">
        <v>24</v>
      </c>
      <c r="E69" t="s">
        <v>263</v>
      </c>
      <c r="F69" s="4">
        <f>SUMPRODUCT((INDEX([1]Rohdaten!$A$2:$GG$3500,,MATCH(C69,[1]Rohdaten!$1:$1,))&amp;""=D69&amp;"")*([1]Rohdaten!$A$2:$A$3500&lt;&gt;""))</f>
        <v>0</v>
      </c>
    </row>
    <row r="70" spans="3:6" x14ac:dyDescent="0.25">
      <c r="C70" t="s">
        <v>295</v>
      </c>
      <c r="D70">
        <v>25</v>
      </c>
      <c r="E70" t="s">
        <v>264</v>
      </c>
      <c r="F70" s="4">
        <f>SUMPRODUCT((INDEX([1]Rohdaten!$A$2:$GG$3500,,MATCH(C70,[1]Rohdaten!$1:$1,))&amp;""=D70&amp;"")*([1]Rohdaten!$A$2:$A$3500&lt;&gt;""))</f>
        <v>0</v>
      </c>
    </row>
    <row r="71" spans="3:6" x14ac:dyDescent="0.25">
      <c r="C71" t="s">
        <v>295</v>
      </c>
      <c r="D71">
        <v>26</v>
      </c>
      <c r="E71" t="s">
        <v>265</v>
      </c>
      <c r="F71" s="4">
        <f>SUMPRODUCT((INDEX([1]Rohdaten!$A$2:$GG$3500,,MATCH(C71,[1]Rohdaten!$1:$1,))&amp;""=D71&amp;"")*([1]Rohdaten!$A$2:$A$3500&lt;&gt;""))</f>
        <v>0</v>
      </c>
    </row>
    <row r="72" spans="3:6" x14ac:dyDescent="0.25">
      <c r="C72" t="s">
        <v>295</v>
      </c>
      <c r="D72">
        <v>27</v>
      </c>
      <c r="E72" t="s">
        <v>266</v>
      </c>
      <c r="F72" s="4">
        <f>SUMPRODUCT((INDEX([1]Rohdaten!$A$2:$GG$3500,,MATCH(C72,[1]Rohdaten!$1:$1,))&amp;""=D72&amp;"")*([1]Rohdaten!$A$2:$A$3500&lt;&gt;""))</f>
        <v>0</v>
      </c>
    </row>
    <row r="73" spans="3:6" x14ac:dyDescent="0.25">
      <c r="C73" t="s">
        <v>295</v>
      </c>
      <c r="D73">
        <v>28</v>
      </c>
      <c r="E73" t="s">
        <v>267</v>
      </c>
      <c r="F73" s="4">
        <f>SUMPRODUCT((INDEX([1]Rohdaten!$A$2:$GG$3500,,MATCH(C73,[1]Rohdaten!$1:$1,))&amp;""=D73&amp;"")*([1]Rohdaten!$A$2:$A$3500&lt;&gt;""))</f>
        <v>0</v>
      </c>
    </row>
    <row r="74" spans="3:6" x14ac:dyDescent="0.25">
      <c r="C74" t="s">
        <v>295</v>
      </c>
      <c r="D74">
        <v>29</v>
      </c>
      <c r="E74" t="s">
        <v>268</v>
      </c>
      <c r="F74" s="4">
        <f>SUMPRODUCT((INDEX([1]Rohdaten!$A$2:$GG$3500,,MATCH(C74,[1]Rohdaten!$1:$1,))&amp;""=D74&amp;"")*([1]Rohdaten!$A$2:$A$3500&lt;&gt;""))</f>
        <v>0</v>
      </c>
    </row>
    <row r="75" spans="3:6" x14ac:dyDescent="0.25">
      <c r="C75" t="s">
        <v>295</v>
      </c>
      <c r="D75">
        <v>3</v>
      </c>
      <c r="E75" t="s">
        <v>269</v>
      </c>
      <c r="F75" s="4">
        <f>SUMPRODUCT((INDEX([1]Rohdaten!$A$2:$GG$3500,,MATCH(C75,[1]Rohdaten!$1:$1,))&amp;""=D75&amp;"")*([1]Rohdaten!$A$2:$A$3500&lt;&gt;""))</f>
        <v>0</v>
      </c>
    </row>
    <row r="76" spans="3:6" x14ac:dyDescent="0.25">
      <c r="C76" t="s">
        <v>295</v>
      </c>
      <c r="D76">
        <v>30</v>
      </c>
      <c r="E76" t="s">
        <v>270</v>
      </c>
      <c r="F76" s="4">
        <f>SUMPRODUCT((INDEX([1]Rohdaten!$A$2:$GG$3500,,MATCH(C76,[1]Rohdaten!$1:$1,))&amp;""=D76&amp;"")*([1]Rohdaten!$A$2:$A$3500&lt;&gt;""))</f>
        <v>0</v>
      </c>
    </row>
    <row r="77" spans="3:6" x14ac:dyDescent="0.25">
      <c r="C77" t="s">
        <v>295</v>
      </c>
      <c r="D77">
        <v>31</v>
      </c>
      <c r="E77" t="s">
        <v>271</v>
      </c>
      <c r="F77" s="4">
        <f>SUMPRODUCT((INDEX([1]Rohdaten!$A$2:$GG$3500,,MATCH(C77,[1]Rohdaten!$1:$1,))&amp;""=D77&amp;"")*([1]Rohdaten!$A$2:$A$3500&lt;&gt;""))</f>
        <v>0</v>
      </c>
    </row>
    <row r="78" spans="3:6" x14ac:dyDescent="0.25">
      <c r="C78" t="s">
        <v>295</v>
      </c>
      <c r="D78">
        <v>32</v>
      </c>
      <c r="E78" t="s">
        <v>272</v>
      </c>
      <c r="F78" s="4">
        <f>SUMPRODUCT((INDEX([1]Rohdaten!$A$2:$GG$3500,,MATCH(C78,[1]Rohdaten!$1:$1,))&amp;""=D78&amp;"")*([1]Rohdaten!$A$2:$A$3500&lt;&gt;""))</f>
        <v>0</v>
      </c>
    </row>
    <row r="79" spans="3:6" x14ac:dyDescent="0.25">
      <c r="C79" t="s">
        <v>295</v>
      </c>
      <c r="D79">
        <v>33</v>
      </c>
      <c r="E79" t="s">
        <v>274</v>
      </c>
      <c r="F79" s="4">
        <f>SUMPRODUCT((INDEX([1]Rohdaten!$A$2:$GG$3500,,MATCH(C79,[1]Rohdaten!$1:$1,))&amp;""=D79&amp;"")*([1]Rohdaten!$A$2:$A$3500&lt;&gt;""))</f>
        <v>0</v>
      </c>
    </row>
    <row r="80" spans="3:6" x14ac:dyDescent="0.25">
      <c r="C80" t="s">
        <v>295</v>
      </c>
      <c r="D80">
        <v>34</v>
      </c>
      <c r="E80" t="s">
        <v>273</v>
      </c>
      <c r="F80" s="4">
        <f>SUMPRODUCT((INDEX([1]Rohdaten!$A$2:$GG$3500,,MATCH(C80,[1]Rohdaten!$1:$1,))&amp;""=D80&amp;"")*([1]Rohdaten!$A$2:$A$3500&lt;&gt;""))</f>
        <v>2</v>
      </c>
    </row>
    <row r="81" spans="3:6" ht="15.75" customHeight="1" x14ac:dyDescent="0.25">
      <c r="C81" t="s">
        <v>295</v>
      </c>
      <c r="D81">
        <v>35</v>
      </c>
      <c r="E81" t="s">
        <v>275</v>
      </c>
      <c r="F81" s="4">
        <f>SUMPRODUCT((INDEX([1]Rohdaten!$A$2:$GG$3500,,MATCH(C81,[1]Rohdaten!$1:$1,))&amp;""=D81&amp;"")*([1]Rohdaten!$A$2:$A$3500&lt;&gt;""))</f>
        <v>0</v>
      </c>
    </row>
    <row r="82" spans="3:6" x14ac:dyDescent="0.25">
      <c r="C82" t="s">
        <v>295</v>
      </c>
      <c r="D82">
        <v>36</v>
      </c>
      <c r="E82" t="s">
        <v>276</v>
      </c>
      <c r="F82" s="4">
        <f>SUMPRODUCT((INDEX([1]Rohdaten!$A$2:$GG$3500,,MATCH(C82,[1]Rohdaten!$1:$1,))&amp;""=D82&amp;"")*([1]Rohdaten!$A$2:$A$3500&lt;&gt;""))</f>
        <v>0</v>
      </c>
    </row>
    <row r="83" spans="3:6" x14ac:dyDescent="0.25">
      <c r="C83" t="s">
        <v>295</v>
      </c>
      <c r="D83">
        <v>37</v>
      </c>
      <c r="E83" t="s">
        <v>277</v>
      </c>
      <c r="F83" s="4">
        <f>SUMPRODUCT((INDEX([1]Rohdaten!$A$2:$GG$3500,,MATCH(C83,[1]Rohdaten!$1:$1,))&amp;""=D83&amp;"")*([1]Rohdaten!$A$2:$A$3500&lt;&gt;""))</f>
        <v>0</v>
      </c>
    </row>
    <row r="84" spans="3:6" x14ac:dyDescent="0.25">
      <c r="C84" t="s">
        <v>295</v>
      </c>
      <c r="D84">
        <v>38</v>
      </c>
      <c r="E84" t="s">
        <v>278</v>
      </c>
      <c r="F84" s="4">
        <f>SUMPRODUCT((INDEX([1]Rohdaten!$A$2:$GG$3500,,MATCH(C84,[1]Rohdaten!$1:$1,))&amp;""=D84&amp;"")*([1]Rohdaten!$A$2:$A$3500&lt;&gt;""))</f>
        <v>0</v>
      </c>
    </row>
    <row r="85" spans="3:6" x14ac:dyDescent="0.25">
      <c r="C85" t="s">
        <v>295</v>
      </c>
      <c r="D85">
        <v>39</v>
      </c>
      <c r="E85" t="s">
        <v>279</v>
      </c>
      <c r="F85" s="4">
        <f>SUMPRODUCT((INDEX([1]Rohdaten!$A$2:$GG$3500,,MATCH(C85,[1]Rohdaten!$1:$1,))&amp;""=D85&amp;"")*([1]Rohdaten!$A$2:$A$3500&lt;&gt;""))</f>
        <v>0</v>
      </c>
    </row>
    <row r="86" spans="3:6" x14ac:dyDescent="0.25">
      <c r="C86" t="s">
        <v>295</v>
      </c>
      <c r="D86">
        <v>4</v>
      </c>
      <c r="E86" t="s">
        <v>280</v>
      </c>
      <c r="F86" s="4">
        <f>SUMPRODUCT((INDEX([1]Rohdaten!$A$2:$GG$3500,,MATCH(C86,[1]Rohdaten!$1:$1,))&amp;""=D86&amp;"")*([1]Rohdaten!$A$2:$A$3500&lt;&gt;""))</f>
        <v>0</v>
      </c>
    </row>
    <row r="87" spans="3:6" x14ac:dyDescent="0.25">
      <c r="C87" t="s">
        <v>295</v>
      </c>
      <c r="D87">
        <v>40</v>
      </c>
      <c r="E87" t="s">
        <v>281</v>
      </c>
      <c r="F87" s="4">
        <f>SUMPRODUCT((INDEX([1]Rohdaten!$A$2:$GG$3500,,MATCH(C87,[1]Rohdaten!$1:$1,))&amp;""=D87&amp;"")*([1]Rohdaten!$A$2:$A$3500&lt;&gt;""))</f>
        <v>0</v>
      </c>
    </row>
    <row r="88" spans="3:6" x14ac:dyDescent="0.25">
      <c r="C88" t="s">
        <v>295</v>
      </c>
      <c r="D88">
        <v>41</v>
      </c>
      <c r="E88" t="s">
        <v>282</v>
      </c>
      <c r="F88" s="4">
        <f>SUMPRODUCT((INDEX([1]Rohdaten!$A$2:$GG$3500,,MATCH(C88,[1]Rohdaten!$1:$1,))&amp;""=D88&amp;"")*([1]Rohdaten!$A$2:$A$3500&lt;&gt;""))</f>
        <v>0</v>
      </c>
    </row>
    <row r="89" spans="3:6" x14ac:dyDescent="0.25">
      <c r="C89" t="s">
        <v>295</v>
      </c>
      <c r="D89">
        <v>42</v>
      </c>
      <c r="E89" t="s">
        <v>283</v>
      </c>
      <c r="F89" s="4">
        <f>SUMPRODUCT((INDEX([1]Rohdaten!$A$2:$GG$3500,,MATCH(C89,[1]Rohdaten!$1:$1,))&amp;""=D89&amp;"")*([1]Rohdaten!$A$2:$A$3500&lt;&gt;""))</f>
        <v>0</v>
      </c>
    </row>
    <row r="90" spans="3:6" x14ac:dyDescent="0.25">
      <c r="C90" t="s">
        <v>295</v>
      </c>
      <c r="D90">
        <v>43</v>
      </c>
      <c r="E90" t="s">
        <v>284</v>
      </c>
      <c r="F90" s="4">
        <f>SUMPRODUCT((INDEX([1]Rohdaten!$A$2:$GG$3500,,MATCH(C90,[1]Rohdaten!$1:$1,))&amp;""=D90&amp;"")*([1]Rohdaten!$A$2:$A$3500&lt;&gt;""))</f>
        <v>0</v>
      </c>
    </row>
    <row r="91" spans="3:6" x14ac:dyDescent="0.25">
      <c r="C91" t="s">
        <v>295</v>
      </c>
      <c r="D91">
        <v>44</v>
      </c>
      <c r="E91" t="s">
        <v>285</v>
      </c>
      <c r="F91" s="4">
        <f>SUMPRODUCT((INDEX([1]Rohdaten!$A$2:$GG$3500,,MATCH(C91,[1]Rohdaten!$1:$1,))&amp;""=D91&amp;"")*([1]Rohdaten!$A$2:$A$3500&lt;&gt;""))</f>
        <v>0</v>
      </c>
    </row>
    <row r="92" spans="3:6" x14ac:dyDescent="0.25">
      <c r="C92" t="s">
        <v>295</v>
      </c>
      <c r="D92">
        <v>45</v>
      </c>
      <c r="E92" t="s">
        <v>286</v>
      </c>
      <c r="F92" s="4">
        <f>SUMPRODUCT((INDEX([1]Rohdaten!$A$2:$GG$3500,,MATCH(C92,[1]Rohdaten!$1:$1,))&amp;""=D92&amp;"")*([1]Rohdaten!$A$2:$A$3500&lt;&gt;""))</f>
        <v>0</v>
      </c>
    </row>
    <row r="93" spans="3:6" x14ac:dyDescent="0.25">
      <c r="C93" t="s">
        <v>295</v>
      </c>
      <c r="D93">
        <v>46</v>
      </c>
      <c r="E93" t="s">
        <v>287</v>
      </c>
      <c r="F93" s="4">
        <f>SUMPRODUCT((INDEX([1]Rohdaten!$A$2:$GG$3500,,MATCH(C93,[1]Rohdaten!$1:$1,))&amp;""=D93&amp;"")*([1]Rohdaten!$A$2:$A$3500&lt;&gt;""))</f>
        <v>0</v>
      </c>
    </row>
    <row r="94" spans="3:6" x14ac:dyDescent="0.25">
      <c r="C94" t="s">
        <v>295</v>
      </c>
      <c r="D94">
        <v>47</v>
      </c>
      <c r="E94" t="s">
        <v>288</v>
      </c>
      <c r="F94" s="4">
        <f>SUMPRODUCT((INDEX([1]Rohdaten!$A$2:$GG$3500,,MATCH(C94,[1]Rohdaten!$1:$1,))&amp;""=D94&amp;"")*([1]Rohdaten!$A$2:$A$3500&lt;&gt;""))</f>
        <v>1</v>
      </c>
    </row>
    <row r="95" spans="3:6" x14ac:dyDescent="0.25">
      <c r="C95" t="s">
        <v>295</v>
      </c>
      <c r="D95">
        <v>48</v>
      </c>
      <c r="E95" t="s">
        <v>289</v>
      </c>
      <c r="F95" s="4">
        <f>SUMPRODUCT((INDEX([1]Rohdaten!$A$2:$GG$3500,,MATCH(C95,[1]Rohdaten!$1:$1,))&amp;""=D95&amp;"")*([1]Rohdaten!$A$2:$A$3500&lt;&gt;""))</f>
        <v>0</v>
      </c>
    </row>
    <row r="96" spans="3:6" x14ac:dyDescent="0.25">
      <c r="C96" t="s">
        <v>295</v>
      </c>
      <c r="D96">
        <v>5</v>
      </c>
      <c r="E96" t="s">
        <v>290</v>
      </c>
      <c r="F96" s="4">
        <f>SUMPRODUCT((INDEX([1]Rohdaten!$A$2:$GG$3500,,MATCH(C96,[1]Rohdaten!$1:$1,))&amp;""=D96&amp;"")*([1]Rohdaten!$A$2:$A$3500&lt;&gt;""))</f>
        <v>0</v>
      </c>
    </row>
    <row r="97" spans="3:6" x14ac:dyDescent="0.25">
      <c r="C97" t="s">
        <v>295</v>
      </c>
      <c r="D97">
        <v>6</v>
      </c>
      <c r="E97" t="s">
        <v>291</v>
      </c>
      <c r="F97" s="4">
        <f>SUMPRODUCT((INDEX([1]Rohdaten!$A$2:$GG$3500,,MATCH(C97,[1]Rohdaten!$1:$1,))&amp;""=D97&amp;"")*([1]Rohdaten!$A$2:$A$3500&lt;&gt;""))</f>
        <v>0</v>
      </c>
    </row>
    <row r="98" spans="3:6" x14ac:dyDescent="0.25">
      <c r="C98" t="s">
        <v>295</v>
      </c>
      <c r="D98">
        <v>7</v>
      </c>
      <c r="E98" t="s">
        <v>292</v>
      </c>
      <c r="F98" s="4">
        <f>SUMPRODUCT((INDEX([1]Rohdaten!$A$2:$GG$3500,,MATCH(C98,[1]Rohdaten!$1:$1,))&amp;""=D98&amp;"")*([1]Rohdaten!$A$2:$A$3500&lt;&gt;""))</f>
        <v>0</v>
      </c>
    </row>
    <row r="99" spans="3:6" x14ac:dyDescent="0.25">
      <c r="C99" t="s">
        <v>295</v>
      </c>
      <c r="D99">
        <v>8</v>
      </c>
      <c r="E99" t="s">
        <v>293</v>
      </c>
      <c r="F99" s="4">
        <f>SUMPRODUCT((INDEX([1]Rohdaten!$A$2:$GG$3500,,MATCH(C99,[1]Rohdaten!$1:$1,))&amp;""=D99&amp;"")*([1]Rohdaten!$A$2:$A$3500&lt;&gt;""))</f>
        <v>0</v>
      </c>
    </row>
    <row r="100" spans="3:6" x14ac:dyDescent="0.25">
      <c r="C100" t="s">
        <v>295</v>
      </c>
      <c r="D100">
        <v>9</v>
      </c>
      <c r="E100" t="s">
        <v>294</v>
      </c>
      <c r="F100" s="4">
        <f>SUMPRODUCT((INDEX([1]Rohdaten!$A$2:$GG$3500,,MATCH(C100,[1]Rohdaten!$1:$1,))&amp;""=D100&amp;"")*([1]Rohdaten!$A$2:$A$3500&lt;&gt;""))</f>
        <v>0</v>
      </c>
    </row>
    <row r="101" spans="3:6" x14ac:dyDescent="0.25">
      <c r="C101" t="s">
        <v>296</v>
      </c>
      <c r="D101">
        <v>0</v>
      </c>
      <c r="E101" t="s">
        <v>246</v>
      </c>
      <c r="F101" s="4">
        <f>SUMPRODUCT((INDEX([1]Rohdaten!$A$2:$GG$3500,,MATCH(C101,[1]Rohdaten!$1:$1,))&amp;""=D101&amp;"")*([1]Rohdaten!$A$2:$A$3500&lt;&gt;""))</f>
        <v>0</v>
      </c>
    </row>
    <row r="102" spans="3:6" x14ac:dyDescent="0.25">
      <c r="C102" t="s">
        <v>296</v>
      </c>
      <c r="D102">
        <v>1</v>
      </c>
      <c r="E102" t="s">
        <v>247</v>
      </c>
      <c r="F102" s="4">
        <f>SUMPRODUCT((INDEX([1]Rohdaten!$A$2:$GG$3500,,MATCH(C102,[1]Rohdaten!$1:$1,))&amp;""=D102&amp;"")*([1]Rohdaten!$A$2:$A$3500&lt;&gt;""))</f>
        <v>0</v>
      </c>
    </row>
    <row r="103" spans="3:6" x14ac:dyDescent="0.25">
      <c r="C103" t="s">
        <v>296</v>
      </c>
      <c r="D103">
        <v>10</v>
      </c>
      <c r="E103" t="s">
        <v>248</v>
      </c>
      <c r="F103" s="4">
        <f>SUMPRODUCT((INDEX([1]Rohdaten!$A$2:$GG$3500,,MATCH(C103,[1]Rohdaten!$1:$1,))&amp;""=D103&amp;"")*([1]Rohdaten!$A$2:$A$3500&lt;&gt;""))</f>
        <v>0</v>
      </c>
    </row>
    <row r="104" spans="3:6" x14ac:dyDescent="0.25">
      <c r="C104" t="s">
        <v>296</v>
      </c>
      <c r="D104">
        <v>11</v>
      </c>
      <c r="E104" t="s">
        <v>249</v>
      </c>
      <c r="F104" s="4">
        <f>SUMPRODUCT((INDEX([1]Rohdaten!$A$2:$GG$3500,,MATCH(C104,[1]Rohdaten!$1:$1,))&amp;""=D104&amp;"")*([1]Rohdaten!$A$2:$A$3500&lt;&gt;""))</f>
        <v>0</v>
      </c>
    </row>
    <row r="105" spans="3:6" x14ac:dyDescent="0.25">
      <c r="C105" t="s">
        <v>296</v>
      </c>
      <c r="D105">
        <v>12</v>
      </c>
      <c r="E105" t="s">
        <v>250</v>
      </c>
      <c r="F105" s="4">
        <f>SUMPRODUCT((INDEX([1]Rohdaten!$A$2:$GG$3500,,MATCH(C105,[1]Rohdaten!$1:$1,))&amp;""=D105&amp;"")*([1]Rohdaten!$A$2:$A$3500&lt;&gt;""))</f>
        <v>3</v>
      </c>
    </row>
    <row r="106" spans="3:6" x14ac:dyDescent="0.25">
      <c r="C106" t="s">
        <v>296</v>
      </c>
      <c r="D106">
        <v>13</v>
      </c>
      <c r="E106" t="s">
        <v>251</v>
      </c>
      <c r="F106" s="4">
        <f>SUMPRODUCT((INDEX([1]Rohdaten!$A$2:$GG$3500,,MATCH(C106,[1]Rohdaten!$1:$1,))&amp;""=D106&amp;"")*([1]Rohdaten!$A$2:$A$3500&lt;&gt;""))</f>
        <v>0</v>
      </c>
    </row>
    <row r="107" spans="3:6" x14ac:dyDescent="0.25">
      <c r="C107" t="s">
        <v>296</v>
      </c>
      <c r="D107">
        <v>14</v>
      </c>
      <c r="E107" t="s">
        <v>252</v>
      </c>
      <c r="F107" s="4">
        <f>SUMPRODUCT((INDEX([1]Rohdaten!$A$2:$GG$3500,,MATCH(C107,[1]Rohdaten!$1:$1,))&amp;""=D107&amp;"")*([1]Rohdaten!$A$2:$A$3500&lt;&gt;""))</f>
        <v>0</v>
      </c>
    </row>
    <row r="108" spans="3:6" x14ac:dyDescent="0.25">
      <c r="C108" t="s">
        <v>296</v>
      </c>
      <c r="D108">
        <v>15</v>
      </c>
      <c r="E108" t="s">
        <v>253</v>
      </c>
      <c r="F108" s="4">
        <f>SUMPRODUCT((INDEX([1]Rohdaten!$A$2:$GG$3500,,MATCH(C108,[1]Rohdaten!$1:$1,))&amp;""=D108&amp;"")*([1]Rohdaten!$A$2:$A$3500&lt;&gt;""))</f>
        <v>0</v>
      </c>
    </row>
    <row r="109" spans="3:6" x14ac:dyDescent="0.25">
      <c r="C109" t="s">
        <v>296</v>
      </c>
      <c r="D109">
        <v>16</v>
      </c>
      <c r="E109" t="s">
        <v>254</v>
      </c>
      <c r="F109" s="4">
        <f>SUMPRODUCT((INDEX([1]Rohdaten!$A$2:$GG$3500,,MATCH(C109,[1]Rohdaten!$1:$1,))&amp;""=D109&amp;"")*([1]Rohdaten!$A$2:$A$3500&lt;&gt;""))</f>
        <v>0</v>
      </c>
    </row>
    <row r="110" spans="3:6" x14ac:dyDescent="0.25">
      <c r="C110" t="s">
        <v>296</v>
      </c>
      <c r="D110">
        <v>17</v>
      </c>
      <c r="E110" t="s">
        <v>255</v>
      </c>
      <c r="F110" s="4">
        <f>SUMPRODUCT((INDEX([1]Rohdaten!$A$2:$GG$3500,,MATCH(C110,[1]Rohdaten!$1:$1,))&amp;""=D110&amp;"")*([1]Rohdaten!$A$2:$A$3500&lt;&gt;""))</f>
        <v>0</v>
      </c>
    </row>
    <row r="111" spans="3:6" x14ac:dyDescent="0.25">
      <c r="C111" t="s">
        <v>296</v>
      </c>
      <c r="D111">
        <v>18</v>
      </c>
      <c r="E111" t="s">
        <v>256</v>
      </c>
      <c r="F111" s="4">
        <f>SUMPRODUCT((INDEX([1]Rohdaten!$A$2:$GG$3500,,MATCH(C111,[1]Rohdaten!$1:$1,))&amp;""=D111&amp;"")*([1]Rohdaten!$A$2:$A$3500&lt;&gt;""))</f>
        <v>0</v>
      </c>
    </row>
    <row r="112" spans="3:6" x14ac:dyDescent="0.25">
      <c r="C112" t="s">
        <v>296</v>
      </c>
      <c r="D112">
        <v>19</v>
      </c>
      <c r="E112" t="s">
        <v>257</v>
      </c>
      <c r="F112" s="4">
        <f>SUMPRODUCT((INDEX([1]Rohdaten!$A$2:$GG$3500,,MATCH(C112,[1]Rohdaten!$1:$1,))&amp;""=D112&amp;"")*([1]Rohdaten!$A$2:$A$3500&lt;&gt;""))</f>
        <v>0</v>
      </c>
    </row>
    <row r="113" spans="3:6" x14ac:dyDescent="0.25">
      <c r="C113" t="s">
        <v>296</v>
      </c>
      <c r="D113">
        <v>2</v>
      </c>
      <c r="E113" t="s">
        <v>258</v>
      </c>
      <c r="F113" s="4">
        <f>SUMPRODUCT((INDEX([1]Rohdaten!$A$2:$GG$3500,,MATCH(C113,[1]Rohdaten!$1:$1,))&amp;""=D113&amp;"")*([1]Rohdaten!$A$2:$A$3500&lt;&gt;""))</f>
        <v>0</v>
      </c>
    </row>
    <row r="114" spans="3:6" x14ac:dyDescent="0.25">
      <c r="C114" t="s">
        <v>296</v>
      </c>
      <c r="D114">
        <v>20</v>
      </c>
      <c r="E114" t="s">
        <v>259</v>
      </c>
      <c r="F114" s="4">
        <f>SUMPRODUCT((INDEX([1]Rohdaten!$A$2:$GG$3500,,MATCH(C114,[1]Rohdaten!$1:$1,))&amp;""=D114&amp;"")*([1]Rohdaten!$A$2:$A$3500&lt;&gt;""))</f>
        <v>0</v>
      </c>
    </row>
    <row r="115" spans="3:6" x14ac:dyDescent="0.25">
      <c r="C115" t="s">
        <v>296</v>
      </c>
      <c r="D115">
        <v>21</v>
      </c>
      <c r="E115" t="s">
        <v>260</v>
      </c>
      <c r="F115" s="4">
        <f>SUMPRODUCT((INDEX([1]Rohdaten!$A$2:$GG$3500,,MATCH(C115,[1]Rohdaten!$1:$1,))&amp;""=D115&amp;"")*([1]Rohdaten!$A$2:$A$3500&lt;&gt;""))</f>
        <v>0</v>
      </c>
    </row>
    <row r="116" spans="3:6" x14ac:dyDescent="0.25">
      <c r="C116" t="s">
        <v>296</v>
      </c>
      <c r="D116">
        <v>22</v>
      </c>
      <c r="E116" t="s">
        <v>261</v>
      </c>
      <c r="F116" s="4">
        <f>SUMPRODUCT((INDEX([1]Rohdaten!$A$2:$GG$3500,,MATCH(C116,[1]Rohdaten!$1:$1,))&amp;""=D116&amp;"")*([1]Rohdaten!$A$2:$A$3500&lt;&gt;""))</f>
        <v>0</v>
      </c>
    </row>
    <row r="117" spans="3:6" x14ac:dyDescent="0.25">
      <c r="C117" t="s">
        <v>296</v>
      </c>
      <c r="D117">
        <v>23</v>
      </c>
      <c r="E117" t="s">
        <v>262</v>
      </c>
      <c r="F117" s="4">
        <f>SUMPRODUCT((INDEX([1]Rohdaten!$A$2:$GG$3500,,MATCH(C117,[1]Rohdaten!$1:$1,))&amp;""=D117&amp;"")*([1]Rohdaten!$A$2:$A$3500&lt;&gt;""))</f>
        <v>0</v>
      </c>
    </row>
    <row r="118" spans="3:6" x14ac:dyDescent="0.25">
      <c r="C118" t="s">
        <v>296</v>
      </c>
      <c r="D118">
        <v>24</v>
      </c>
      <c r="E118" t="s">
        <v>263</v>
      </c>
      <c r="F118" s="4">
        <f>SUMPRODUCT((INDEX([1]Rohdaten!$A$2:$GG$3500,,MATCH(C118,[1]Rohdaten!$1:$1,))&amp;""=D118&amp;"")*([1]Rohdaten!$A$2:$A$3500&lt;&gt;""))</f>
        <v>0</v>
      </c>
    </row>
    <row r="119" spans="3:6" x14ac:dyDescent="0.25">
      <c r="C119" t="s">
        <v>296</v>
      </c>
      <c r="D119">
        <v>25</v>
      </c>
      <c r="E119" t="s">
        <v>264</v>
      </c>
      <c r="F119" s="4">
        <f>SUMPRODUCT((INDEX([1]Rohdaten!$A$2:$GG$3500,,MATCH(C119,[1]Rohdaten!$1:$1,))&amp;""=D119&amp;"")*([1]Rohdaten!$A$2:$A$3500&lt;&gt;""))</f>
        <v>0</v>
      </c>
    </row>
    <row r="120" spans="3:6" x14ac:dyDescent="0.25">
      <c r="C120" t="s">
        <v>296</v>
      </c>
      <c r="D120">
        <v>26</v>
      </c>
      <c r="E120" t="s">
        <v>265</v>
      </c>
      <c r="F120" s="4">
        <f>SUMPRODUCT((INDEX([1]Rohdaten!$A$2:$GG$3500,,MATCH(C120,[1]Rohdaten!$1:$1,))&amp;""=D120&amp;"")*([1]Rohdaten!$A$2:$A$3500&lt;&gt;""))</f>
        <v>0</v>
      </c>
    </row>
    <row r="121" spans="3:6" x14ac:dyDescent="0.25">
      <c r="C121" t="s">
        <v>296</v>
      </c>
      <c r="D121">
        <v>27</v>
      </c>
      <c r="E121" t="s">
        <v>266</v>
      </c>
      <c r="F121" s="4">
        <f>SUMPRODUCT((INDEX([1]Rohdaten!$A$2:$GG$3500,,MATCH(C121,[1]Rohdaten!$1:$1,))&amp;""=D121&amp;"")*([1]Rohdaten!$A$2:$A$3500&lt;&gt;""))</f>
        <v>0</v>
      </c>
    </row>
    <row r="122" spans="3:6" x14ac:dyDescent="0.25">
      <c r="C122" t="s">
        <v>296</v>
      </c>
      <c r="D122">
        <v>28</v>
      </c>
      <c r="E122" t="s">
        <v>267</v>
      </c>
      <c r="F122" s="4">
        <f>SUMPRODUCT((INDEX([1]Rohdaten!$A$2:$GG$3500,,MATCH(C122,[1]Rohdaten!$1:$1,))&amp;""=D122&amp;"")*([1]Rohdaten!$A$2:$A$3500&lt;&gt;""))</f>
        <v>0</v>
      </c>
    </row>
    <row r="123" spans="3:6" x14ac:dyDescent="0.25">
      <c r="C123" t="s">
        <v>296</v>
      </c>
      <c r="D123">
        <v>29</v>
      </c>
      <c r="E123" t="s">
        <v>268</v>
      </c>
      <c r="F123" s="4">
        <f>SUMPRODUCT((INDEX([1]Rohdaten!$A$2:$GG$3500,,MATCH(C123,[1]Rohdaten!$1:$1,))&amp;""=D123&amp;"")*([1]Rohdaten!$A$2:$A$3500&lt;&gt;""))</f>
        <v>0</v>
      </c>
    </row>
    <row r="124" spans="3:6" x14ac:dyDescent="0.25">
      <c r="C124" t="s">
        <v>296</v>
      </c>
      <c r="D124">
        <v>3</v>
      </c>
      <c r="E124" t="s">
        <v>269</v>
      </c>
      <c r="F124" s="4">
        <f>SUMPRODUCT((INDEX([1]Rohdaten!$A$2:$GG$3500,,MATCH(C124,[1]Rohdaten!$1:$1,))&amp;""=D124&amp;"")*([1]Rohdaten!$A$2:$A$3500&lt;&gt;""))</f>
        <v>0</v>
      </c>
    </row>
    <row r="125" spans="3:6" x14ac:dyDescent="0.25">
      <c r="C125" t="s">
        <v>296</v>
      </c>
      <c r="D125">
        <v>30</v>
      </c>
      <c r="E125" t="s">
        <v>270</v>
      </c>
      <c r="F125" s="4">
        <f>SUMPRODUCT((INDEX([1]Rohdaten!$A$2:$GG$3500,,MATCH(C125,[1]Rohdaten!$1:$1,))&amp;""=D125&amp;"")*([1]Rohdaten!$A$2:$A$3500&lt;&gt;""))</f>
        <v>0</v>
      </c>
    </row>
    <row r="126" spans="3:6" x14ac:dyDescent="0.25">
      <c r="C126" t="s">
        <v>296</v>
      </c>
      <c r="D126">
        <v>31</v>
      </c>
      <c r="E126" t="s">
        <v>271</v>
      </c>
      <c r="F126" s="4">
        <f>SUMPRODUCT((INDEX([1]Rohdaten!$A$2:$GG$3500,,MATCH(C126,[1]Rohdaten!$1:$1,))&amp;""=D126&amp;"")*([1]Rohdaten!$A$2:$A$3500&lt;&gt;""))</f>
        <v>0</v>
      </c>
    </row>
    <row r="127" spans="3:6" x14ac:dyDescent="0.25">
      <c r="C127" t="s">
        <v>296</v>
      </c>
      <c r="D127">
        <v>32</v>
      </c>
      <c r="E127" t="s">
        <v>272</v>
      </c>
      <c r="F127" s="4">
        <f>SUMPRODUCT((INDEX([1]Rohdaten!$A$2:$GG$3500,,MATCH(C127,[1]Rohdaten!$1:$1,))&amp;""=D127&amp;"")*([1]Rohdaten!$A$2:$A$3500&lt;&gt;""))</f>
        <v>0</v>
      </c>
    </row>
    <row r="128" spans="3:6" x14ac:dyDescent="0.25">
      <c r="C128" t="s">
        <v>296</v>
      </c>
      <c r="D128">
        <v>33</v>
      </c>
      <c r="E128" t="s">
        <v>274</v>
      </c>
      <c r="F128" s="4">
        <f>SUMPRODUCT((INDEX([1]Rohdaten!$A$2:$GG$3500,,MATCH(C128,[1]Rohdaten!$1:$1,))&amp;""=D128&amp;"")*([1]Rohdaten!$A$2:$A$3500&lt;&gt;""))</f>
        <v>0</v>
      </c>
    </row>
    <row r="129" spans="3:6" x14ac:dyDescent="0.25">
      <c r="C129" t="s">
        <v>296</v>
      </c>
      <c r="D129">
        <v>34</v>
      </c>
      <c r="E129" t="s">
        <v>273</v>
      </c>
      <c r="F129" s="4">
        <f>SUMPRODUCT((INDEX([1]Rohdaten!$A$2:$GG$3500,,MATCH(C129,[1]Rohdaten!$1:$1,))&amp;""=D129&amp;"")*([1]Rohdaten!$A$2:$A$3500&lt;&gt;""))</f>
        <v>0</v>
      </c>
    </row>
    <row r="130" spans="3:6" x14ac:dyDescent="0.25">
      <c r="C130" t="s">
        <v>296</v>
      </c>
      <c r="D130">
        <v>35</v>
      </c>
      <c r="E130" t="s">
        <v>275</v>
      </c>
      <c r="F130" s="4">
        <f>SUMPRODUCT((INDEX([1]Rohdaten!$A$2:$GG$3500,,MATCH(C130,[1]Rohdaten!$1:$1,))&amp;""=D130&amp;"")*([1]Rohdaten!$A$2:$A$3500&lt;&gt;""))</f>
        <v>0</v>
      </c>
    </row>
    <row r="131" spans="3:6" x14ac:dyDescent="0.25">
      <c r="C131" t="s">
        <v>296</v>
      </c>
      <c r="D131">
        <v>36</v>
      </c>
      <c r="E131" t="s">
        <v>276</v>
      </c>
      <c r="F131" s="4">
        <f>SUMPRODUCT((INDEX([1]Rohdaten!$A$2:$GG$3500,,MATCH(C131,[1]Rohdaten!$1:$1,))&amp;""=D131&amp;"")*([1]Rohdaten!$A$2:$A$3500&lt;&gt;""))</f>
        <v>0</v>
      </c>
    </row>
    <row r="132" spans="3:6" x14ac:dyDescent="0.25">
      <c r="C132" t="s">
        <v>296</v>
      </c>
      <c r="D132">
        <v>37</v>
      </c>
      <c r="E132" t="s">
        <v>277</v>
      </c>
      <c r="F132" s="4">
        <f>SUMPRODUCT((INDEX([1]Rohdaten!$A$2:$GG$3500,,MATCH(C132,[1]Rohdaten!$1:$1,))&amp;""=D132&amp;"")*([1]Rohdaten!$A$2:$A$3500&lt;&gt;""))</f>
        <v>0</v>
      </c>
    </row>
    <row r="133" spans="3:6" x14ac:dyDescent="0.25">
      <c r="C133" t="s">
        <v>296</v>
      </c>
      <c r="D133">
        <v>38</v>
      </c>
      <c r="E133" t="s">
        <v>278</v>
      </c>
      <c r="F133" s="4">
        <f>SUMPRODUCT((INDEX([1]Rohdaten!$A$2:$GG$3500,,MATCH(C133,[1]Rohdaten!$1:$1,))&amp;""=D133&amp;"")*([1]Rohdaten!$A$2:$A$3500&lt;&gt;""))</f>
        <v>0</v>
      </c>
    </row>
    <row r="134" spans="3:6" x14ac:dyDescent="0.25">
      <c r="C134" t="s">
        <v>296</v>
      </c>
      <c r="D134">
        <v>39</v>
      </c>
      <c r="E134" t="s">
        <v>279</v>
      </c>
      <c r="F134" s="4">
        <f>SUMPRODUCT((INDEX([1]Rohdaten!$A$2:$GG$3500,,MATCH(C134,[1]Rohdaten!$1:$1,))&amp;""=D134&amp;"")*([1]Rohdaten!$A$2:$A$3500&lt;&gt;""))</f>
        <v>0</v>
      </c>
    </row>
    <row r="135" spans="3:6" x14ac:dyDescent="0.25">
      <c r="C135" t="s">
        <v>296</v>
      </c>
      <c r="D135">
        <v>4</v>
      </c>
      <c r="E135" t="s">
        <v>280</v>
      </c>
      <c r="F135" s="4">
        <f>SUMPRODUCT((INDEX([1]Rohdaten!$A$2:$GG$3500,,MATCH(C135,[1]Rohdaten!$1:$1,))&amp;""=D135&amp;"")*([1]Rohdaten!$A$2:$A$3500&lt;&gt;""))</f>
        <v>0</v>
      </c>
    </row>
    <row r="136" spans="3:6" x14ac:dyDescent="0.25">
      <c r="C136" t="s">
        <v>296</v>
      </c>
      <c r="D136">
        <v>40</v>
      </c>
      <c r="E136" t="s">
        <v>281</v>
      </c>
      <c r="F136" s="4">
        <f>SUMPRODUCT((INDEX([1]Rohdaten!$A$2:$GG$3500,,MATCH(C136,[1]Rohdaten!$1:$1,))&amp;""=D136&amp;"")*([1]Rohdaten!$A$2:$A$3500&lt;&gt;""))</f>
        <v>0</v>
      </c>
    </row>
    <row r="137" spans="3:6" x14ac:dyDescent="0.25">
      <c r="C137" t="s">
        <v>296</v>
      </c>
      <c r="D137">
        <v>41</v>
      </c>
      <c r="E137" t="s">
        <v>282</v>
      </c>
      <c r="F137" s="4">
        <f>SUMPRODUCT((INDEX([1]Rohdaten!$A$2:$GG$3500,,MATCH(C137,[1]Rohdaten!$1:$1,))&amp;""=D137&amp;"")*([1]Rohdaten!$A$2:$A$3500&lt;&gt;""))</f>
        <v>0</v>
      </c>
    </row>
    <row r="138" spans="3:6" x14ac:dyDescent="0.25">
      <c r="C138" t="s">
        <v>296</v>
      </c>
      <c r="D138">
        <v>42</v>
      </c>
      <c r="E138" t="s">
        <v>283</v>
      </c>
      <c r="F138" s="4">
        <f>SUMPRODUCT((INDEX([1]Rohdaten!$A$2:$GG$3500,,MATCH(C138,[1]Rohdaten!$1:$1,))&amp;""=D138&amp;"")*([1]Rohdaten!$A$2:$A$3500&lt;&gt;""))</f>
        <v>0</v>
      </c>
    </row>
    <row r="139" spans="3:6" x14ac:dyDescent="0.25">
      <c r="C139" t="s">
        <v>296</v>
      </c>
      <c r="D139">
        <v>43</v>
      </c>
      <c r="E139" t="s">
        <v>284</v>
      </c>
      <c r="F139" s="4">
        <f>SUMPRODUCT((INDEX([1]Rohdaten!$A$2:$GG$3500,,MATCH(C139,[1]Rohdaten!$1:$1,))&amp;""=D139&amp;"")*([1]Rohdaten!$A$2:$A$3500&lt;&gt;""))</f>
        <v>0</v>
      </c>
    </row>
    <row r="140" spans="3:6" x14ac:dyDescent="0.25">
      <c r="C140" t="s">
        <v>296</v>
      </c>
      <c r="D140">
        <v>44</v>
      </c>
      <c r="E140" t="s">
        <v>285</v>
      </c>
      <c r="F140" s="4">
        <f>SUMPRODUCT((INDEX([1]Rohdaten!$A$2:$GG$3500,,MATCH(C140,[1]Rohdaten!$1:$1,))&amp;""=D140&amp;"")*([1]Rohdaten!$A$2:$A$3500&lt;&gt;""))</f>
        <v>0</v>
      </c>
    </row>
    <row r="141" spans="3:6" x14ac:dyDescent="0.25">
      <c r="C141" t="s">
        <v>296</v>
      </c>
      <c r="D141">
        <v>45</v>
      </c>
      <c r="E141" t="s">
        <v>286</v>
      </c>
      <c r="F141" s="4">
        <f>SUMPRODUCT((INDEX([1]Rohdaten!$A$2:$GG$3500,,MATCH(C141,[1]Rohdaten!$1:$1,))&amp;""=D141&amp;"")*([1]Rohdaten!$A$2:$A$3500&lt;&gt;""))</f>
        <v>0</v>
      </c>
    </row>
    <row r="142" spans="3:6" x14ac:dyDescent="0.25">
      <c r="C142" t="s">
        <v>296</v>
      </c>
      <c r="D142">
        <v>46</v>
      </c>
      <c r="E142" t="s">
        <v>287</v>
      </c>
      <c r="F142" s="4">
        <f>SUMPRODUCT((INDEX([1]Rohdaten!$A$2:$GG$3500,,MATCH(C142,[1]Rohdaten!$1:$1,))&amp;""=D142&amp;"")*([1]Rohdaten!$A$2:$A$3500&lt;&gt;""))</f>
        <v>0</v>
      </c>
    </row>
    <row r="143" spans="3:6" x14ac:dyDescent="0.25">
      <c r="C143" t="s">
        <v>296</v>
      </c>
      <c r="D143">
        <v>47</v>
      </c>
      <c r="E143" t="s">
        <v>288</v>
      </c>
      <c r="F143" s="4">
        <f>SUMPRODUCT((INDEX([1]Rohdaten!$A$2:$GG$3500,,MATCH(C143,[1]Rohdaten!$1:$1,))&amp;""=D143&amp;"")*([1]Rohdaten!$A$2:$A$3500&lt;&gt;""))</f>
        <v>0</v>
      </c>
    </row>
    <row r="144" spans="3:6" x14ac:dyDescent="0.25">
      <c r="C144" t="s">
        <v>296</v>
      </c>
      <c r="D144">
        <v>48</v>
      </c>
      <c r="E144" t="s">
        <v>289</v>
      </c>
      <c r="F144" s="4">
        <f>SUMPRODUCT((INDEX([1]Rohdaten!$A$2:$GG$3500,,MATCH(C144,[1]Rohdaten!$1:$1,))&amp;""=D144&amp;"")*([1]Rohdaten!$A$2:$A$3500&lt;&gt;""))</f>
        <v>0</v>
      </c>
    </row>
    <row r="145" spans="3:6" x14ac:dyDescent="0.25">
      <c r="C145" t="s">
        <v>296</v>
      </c>
      <c r="D145">
        <v>5</v>
      </c>
      <c r="E145" t="s">
        <v>290</v>
      </c>
      <c r="F145" s="4">
        <f>SUMPRODUCT((INDEX([1]Rohdaten!$A$2:$GG$3500,,MATCH(C145,[1]Rohdaten!$1:$1,))&amp;""=D145&amp;"")*([1]Rohdaten!$A$2:$A$3500&lt;&gt;""))</f>
        <v>0</v>
      </c>
    </row>
    <row r="146" spans="3:6" x14ac:dyDescent="0.25">
      <c r="C146" t="s">
        <v>296</v>
      </c>
      <c r="D146">
        <v>6</v>
      </c>
      <c r="E146" t="s">
        <v>291</v>
      </c>
      <c r="F146" s="4">
        <f>SUMPRODUCT((INDEX([1]Rohdaten!$A$2:$GG$3500,,MATCH(C146,[1]Rohdaten!$1:$1,))&amp;""=D146&amp;"")*([1]Rohdaten!$A$2:$A$3500&lt;&gt;""))</f>
        <v>0</v>
      </c>
    </row>
    <row r="147" spans="3:6" x14ac:dyDescent="0.25">
      <c r="C147" t="s">
        <v>296</v>
      </c>
      <c r="D147">
        <v>7</v>
      </c>
      <c r="E147" t="s">
        <v>292</v>
      </c>
      <c r="F147" s="4">
        <f>SUMPRODUCT((INDEX([1]Rohdaten!$A$2:$GG$3500,,MATCH(C147,[1]Rohdaten!$1:$1,))&amp;""=D147&amp;"")*([1]Rohdaten!$A$2:$A$3500&lt;&gt;""))</f>
        <v>0</v>
      </c>
    </row>
    <row r="148" spans="3:6" x14ac:dyDescent="0.25">
      <c r="C148" t="s">
        <v>296</v>
      </c>
      <c r="D148">
        <v>8</v>
      </c>
      <c r="E148" t="s">
        <v>293</v>
      </c>
      <c r="F148" s="4">
        <f>SUMPRODUCT((INDEX([1]Rohdaten!$A$2:$GG$3500,,MATCH(C148,[1]Rohdaten!$1:$1,))&amp;""=D148&amp;"")*([1]Rohdaten!$A$2:$A$3500&lt;&gt;""))</f>
        <v>0</v>
      </c>
    </row>
    <row r="149" spans="3:6" x14ac:dyDescent="0.25">
      <c r="C149" t="s">
        <v>296</v>
      </c>
      <c r="D149">
        <v>9</v>
      </c>
      <c r="E149" t="s">
        <v>294</v>
      </c>
      <c r="F149" s="4">
        <f>SUMPRODUCT((INDEX([1]Rohdaten!$A$2:$GG$3500,,MATCH(C149,[1]Rohdaten!$1:$1,))&amp;""=D149&amp;"")*([1]Rohdaten!$A$2:$A$3500&lt;&gt;""))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Überblick</vt:lpstr>
      <vt:lpstr>ESF-Ausw</vt:lpstr>
      <vt:lpstr>EC-Ausw</vt:lpstr>
      <vt:lpstr>EC-Sprache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Jan Gregersen</cp:lastModifiedBy>
  <cp:lastPrinted>2018-04-20T14:42:08Z</cp:lastPrinted>
  <dcterms:created xsi:type="dcterms:W3CDTF">2017-09-08T09:59:30Z</dcterms:created>
  <dcterms:modified xsi:type="dcterms:W3CDTF">2019-01-25T08:55:49Z</dcterms:modified>
</cp:coreProperties>
</file>