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5440" windowHeight="13230"/>
  </bookViews>
  <sheets>
    <sheet name="Überblick" sheetId="3" r:id="rId1"/>
    <sheet name="ESF-Ausw" sheetId="1" r:id="rId2"/>
    <sheet name="PWE-Ausw" sheetId="4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F258" i="4" l="1"/>
  <c r="F257" i="4"/>
  <c r="F256" i="4"/>
  <c r="F255" i="4"/>
  <c r="F254" i="4"/>
  <c r="F253" i="4"/>
  <c r="F252" i="4"/>
  <c r="F251" i="4"/>
  <c r="F250" i="4"/>
  <c r="F249" i="4"/>
  <c r="F248" i="4"/>
  <c r="F247" i="4"/>
  <c r="F246" i="4"/>
  <c r="F245" i="4"/>
  <c r="F244" i="4"/>
  <c r="F243" i="4"/>
  <c r="F242" i="4"/>
  <c r="F241" i="4"/>
  <c r="F240" i="4"/>
  <c r="F239" i="4"/>
  <c r="F238" i="4"/>
  <c r="F237" i="4"/>
  <c r="F236" i="4"/>
  <c r="F235" i="4"/>
  <c r="F234" i="4"/>
  <c r="F233" i="4"/>
  <c r="F232" i="4"/>
  <c r="F231" i="4"/>
  <c r="F230" i="4"/>
  <c r="F229" i="4"/>
  <c r="F228" i="4"/>
  <c r="F227" i="4"/>
  <c r="F226" i="4"/>
  <c r="F225" i="4"/>
  <c r="F224" i="4"/>
  <c r="F223" i="4"/>
  <c r="F222" i="4"/>
  <c r="F221" i="4"/>
  <c r="F220" i="4"/>
  <c r="F219" i="4"/>
  <c r="F218" i="4"/>
  <c r="F217" i="4"/>
  <c r="F216" i="4"/>
  <c r="F215" i="4"/>
  <c r="F214" i="4"/>
  <c r="F213" i="4"/>
  <c r="F212" i="4"/>
  <c r="F211" i="4"/>
  <c r="F210" i="4"/>
  <c r="F209" i="4"/>
  <c r="F208" i="4"/>
  <c r="F207" i="4"/>
  <c r="F206" i="4"/>
  <c r="F205" i="4"/>
  <c r="F204" i="4"/>
  <c r="F203" i="4"/>
  <c r="F202" i="4"/>
  <c r="F201" i="4"/>
  <c r="F200" i="4"/>
  <c r="F199" i="4"/>
  <c r="F198" i="4"/>
  <c r="F197" i="4"/>
  <c r="F196" i="4"/>
  <c r="F195" i="4"/>
  <c r="F194" i="4"/>
  <c r="F193" i="4"/>
  <c r="F192" i="4"/>
  <c r="F191" i="4"/>
  <c r="F190" i="4"/>
  <c r="F189" i="4"/>
  <c r="F188" i="4"/>
  <c r="F187" i="4"/>
  <c r="F186" i="4"/>
  <c r="F185" i="4"/>
  <c r="F184" i="4"/>
  <c r="F183" i="4"/>
  <c r="F182" i="4"/>
  <c r="F181" i="4"/>
  <c r="F180" i="4"/>
  <c r="F179" i="4"/>
  <c r="F178" i="4"/>
  <c r="F177" i="4"/>
  <c r="F176" i="4"/>
  <c r="F175" i="4"/>
  <c r="F174" i="4"/>
  <c r="F173" i="4"/>
  <c r="F172" i="4"/>
  <c r="F171" i="4"/>
  <c r="F170" i="4"/>
  <c r="F169" i="4"/>
  <c r="F168" i="4"/>
  <c r="F167" i="4"/>
  <c r="F166" i="4"/>
  <c r="F165" i="4"/>
  <c r="F164" i="4"/>
  <c r="F163" i="4"/>
  <c r="F162" i="4"/>
  <c r="F161" i="4"/>
  <c r="F160" i="4"/>
  <c r="F159" i="4"/>
  <c r="F158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7" i="4"/>
  <c r="F136" i="4"/>
  <c r="F135" i="4"/>
  <c r="F134" i="4"/>
  <c r="F133" i="4"/>
  <c r="F132" i="4"/>
  <c r="F131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0" i="1"/>
  <c r="E87" i="1"/>
  <c r="E88" i="1" s="1"/>
  <c r="E89" i="1" s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B13" i="3"/>
  <c r="B12" i="3"/>
  <c r="B10" i="3"/>
  <c r="B9" i="3"/>
  <c r="A8" i="3"/>
  <c r="B7" i="3"/>
  <c r="B6" i="3"/>
  <c r="A38" i="3" l="1"/>
  <c r="A33" i="3"/>
  <c r="A34" i="3"/>
  <c r="E127" i="4"/>
  <c r="E128" i="4"/>
  <c r="E126" i="4"/>
  <c r="B38" i="3"/>
  <c r="B33" i="3"/>
  <c r="E129" i="4"/>
  <c r="B34" i="3"/>
  <c r="G124" i="4" l="1"/>
  <c r="G132" i="4" l="1"/>
  <c r="H132" i="4" s="1"/>
  <c r="G129" i="4" l="1"/>
  <c r="G12" i="4" l="1"/>
  <c r="G13" i="4"/>
  <c r="A272" i="3"/>
  <c r="A403" i="3"/>
  <c r="A397" i="3"/>
  <c r="A391" i="3"/>
  <c r="A387" i="3"/>
  <c r="A379" i="3"/>
  <c r="A375" i="3"/>
  <c r="A370" i="3"/>
  <c r="A365" i="3"/>
  <c r="A360" i="3"/>
  <c r="A353" i="3"/>
  <c r="A345" i="3"/>
  <c r="A339" i="3"/>
  <c r="A333" i="3"/>
  <c r="A328" i="3"/>
  <c r="A323" i="3"/>
  <c r="A318" i="3"/>
  <c r="A310" i="3"/>
  <c r="A303" i="3"/>
  <c r="A295" i="3"/>
  <c r="A288" i="3"/>
  <c r="A281" i="3"/>
  <c r="A274" i="3"/>
  <c r="A384" i="3"/>
  <c r="A385" i="3"/>
  <c r="A388" i="3"/>
  <c r="A389" i="3"/>
  <c r="A392" i="3"/>
  <c r="A393" i="3"/>
  <c r="A394" i="3"/>
  <c r="A395" i="3"/>
  <c r="A398" i="3"/>
  <c r="A399" i="3"/>
  <c r="A400" i="3"/>
  <c r="A401" i="3"/>
  <c r="A404" i="3"/>
  <c r="A405" i="3"/>
  <c r="A406" i="3"/>
  <c r="A407" i="3"/>
  <c r="A366" i="3"/>
  <c r="A367" i="3"/>
  <c r="A368" i="3"/>
  <c r="A371" i="3"/>
  <c r="A372" i="3"/>
  <c r="A373" i="3"/>
  <c r="A376" i="3"/>
  <c r="A377" i="3"/>
  <c r="A380" i="3"/>
  <c r="A381" i="3"/>
  <c r="A382" i="3"/>
  <c r="A383" i="3"/>
  <c r="A349" i="3"/>
  <c r="A350" i="3"/>
  <c r="A351" i="3"/>
  <c r="A354" i="3"/>
  <c r="A355" i="3"/>
  <c r="A356" i="3"/>
  <c r="A357" i="3"/>
  <c r="A358" i="3"/>
  <c r="A361" i="3"/>
  <c r="A362" i="3"/>
  <c r="A363" i="3"/>
  <c r="A319" i="3"/>
  <c r="A320" i="3"/>
  <c r="A321" i="3"/>
  <c r="A324" i="3"/>
  <c r="A325" i="3"/>
  <c r="A326" i="3"/>
  <c r="A329" i="3"/>
  <c r="A330" i="3"/>
  <c r="A331" i="3"/>
  <c r="A334" i="3"/>
  <c r="A335" i="3"/>
  <c r="A336" i="3"/>
  <c r="A337" i="3"/>
  <c r="A340" i="3"/>
  <c r="A341" i="3"/>
  <c r="A342" i="3"/>
  <c r="A343" i="3"/>
  <c r="A346" i="3"/>
  <c r="A347" i="3"/>
  <c r="A348" i="3"/>
  <c r="A291" i="3"/>
  <c r="A292" i="3"/>
  <c r="A293" i="3"/>
  <c r="A296" i="3"/>
  <c r="A297" i="3"/>
  <c r="A298" i="3"/>
  <c r="A299" i="3"/>
  <c r="A300" i="3"/>
  <c r="A301" i="3"/>
  <c r="A304" i="3"/>
  <c r="A305" i="3"/>
  <c r="A306" i="3"/>
  <c r="A307" i="3"/>
  <c r="A308" i="3"/>
  <c r="A311" i="3"/>
  <c r="A312" i="3"/>
  <c r="A313" i="3"/>
  <c r="A314" i="3"/>
  <c r="A315" i="3"/>
  <c r="A316" i="3"/>
  <c r="A270" i="3"/>
  <c r="A271" i="3"/>
  <c r="A275" i="3"/>
  <c r="A276" i="3"/>
  <c r="A277" i="3"/>
  <c r="A278" i="3"/>
  <c r="A279" i="3"/>
  <c r="A282" i="3"/>
  <c r="A283" i="3"/>
  <c r="A284" i="3"/>
  <c r="A285" i="3"/>
  <c r="A286" i="3"/>
  <c r="A289" i="3"/>
  <c r="A290" i="3"/>
  <c r="A269" i="3"/>
  <c r="A268" i="3"/>
  <c r="A194" i="3"/>
  <c r="A210" i="3"/>
  <c r="A205" i="3"/>
  <c r="A211" i="3"/>
  <c r="A212" i="3"/>
  <c r="A213" i="3"/>
  <c r="A214" i="3"/>
  <c r="A199" i="3"/>
  <c r="A200" i="3"/>
  <c r="A201" i="3"/>
  <c r="A202" i="3"/>
  <c r="A203" i="3"/>
  <c r="A206" i="3"/>
  <c r="A207" i="3"/>
  <c r="A208" i="3"/>
  <c r="A198" i="3"/>
  <c r="A186" i="3"/>
  <c r="A181" i="3"/>
  <c r="A196" i="3"/>
  <c r="A182" i="3"/>
  <c r="A183" i="3"/>
  <c r="A184" i="3"/>
  <c r="A187" i="3"/>
  <c r="A188" i="3"/>
  <c r="A189" i="3"/>
  <c r="A190" i="3"/>
  <c r="A191" i="3"/>
  <c r="A195" i="3"/>
  <c r="A176" i="3"/>
  <c r="A169" i="3"/>
  <c r="A161" i="3"/>
  <c r="A167" i="3"/>
  <c r="A170" i="3"/>
  <c r="A171" i="3"/>
  <c r="A172" i="3"/>
  <c r="A173" i="3"/>
  <c r="A174" i="3"/>
  <c r="A177" i="3"/>
  <c r="A178" i="3"/>
  <c r="A179" i="3"/>
  <c r="A156" i="3"/>
  <c r="A157" i="3"/>
  <c r="A158" i="3"/>
  <c r="A159" i="3"/>
  <c r="A162" i="3"/>
  <c r="A163" i="3"/>
  <c r="A164" i="3"/>
  <c r="A165" i="3"/>
  <c r="A166" i="3"/>
  <c r="A154" i="3"/>
  <c r="A149" i="3"/>
  <c r="A144" i="3"/>
  <c r="A145" i="3"/>
  <c r="A146" i="3"/>
  <c r="A147" i="3"/>
  <c r="A150" i="3"/>
  <c r="A151" i="3"/>
  <c r="A152" i="3"/>
  <c r="A155" i="3"/>
  <c r="A141" i="3"/>
  <c r="A142" i="3"/>
  <c r="A140" i="3"/>
  <c r="A136" i="3"/>
  <c r="A137" i="3"/>
  <c r="A138" i="3"/>
  <c r="A135" i="3"/>
  <c r="A134" i="3"/>
  <c r="A130" i="3"/>
  <c r="A131" i="3"/>
  <c r="A132" i="3"/>
  <c r="A129" i="3"/>
  <c r="A128" i="3"/>
  <c r="A126" i="3"/>
  <c r="A125" i="3"/>
  <c r="A124" i="3"/>
  <c r="A120" i="3"/>
  <c r="A121" i="3"/>
  <c r="A122" i="3"/>
  <c r="A119" i="3"/>
  <c r="A118" i="3"/>
  <c r="A92" i="3"/>
  <c r="A93" i="3"/>
  <c r="A91" i="3"/>
  <c r="A90" i="3"/>
  <c r="A35" i="3"/>
  <c r="A36" i="3"/>
  <c r="A37" i="3"/>
  <c r="A32" i="3"/>
  <c r="B36" i="3"/>
  <c r="B37" i="3"/>
  <c r="G256" i="4"/>
  <c r="G257" i="4"/>
  <c r="G258" i="4"/>
  <c r="G125" i="4"/>
  <c r="G126" i="4"/>
  <c r="G127" i="4"/>
  <c r="G128" i="4"/>
  <c r="G11" i="4" l="1"/>
  <c r="B200" i="3"/>
  <c r="B199" i="3"/>
  <c r="B271" i="3"/>
  <c r="B269" i="3"/>
  <c r="B316" i="3"/>
  <c r="B315" i="3"/>
  <c r="B314" i="3"/>
  <c r="B313" i="3"/>
  <c r="B312" i="3"/>
  <c r="B311" i="3"/>
  <c r="B308" i="3"/>
  <c r="B307" i="3"/>
  <c r="B306" i="3"/>
  <c r="B305" i="3"/>
  <c r="B304" i="3"/>
  <c r="B301" i="3"/>
  <c r="B300" i="3"/>
  <c r="B299" i="3"/>
  <c r="B298" i="3"/>
  <c r="B297" i="3"/>
  <c r="B296" i="3"/>
  <c r="B293" i="3"/>
  <c r="B292" i="3"/>
  <c r="B291" i="3"/>
  <c r="B290" i="3"/>
  <c r="B289" i="3"/>
  <c r="B282" i="3"/>
  <c r="B284" i="3"/>
  <c r="B285" i="3"/>
  <c r="B286" i="3"/>
  <c r="B283" i="3"/>
  <c r="G145" i="4"/>
  <c r="G146" i="4"/>
  <c r="G147" i="4"/>
  <c r="G154" i="4"/>
  <c r="G155" i="4"/>
  <c r="G156" i="4"/>
  <c r="G157" i="4"/>
  <c r="G159" i="4"/>
  <c r="G160" i="4"/>
  <c r="G161" i="4"/>
  <c r="G162" i="4"/>
  <c r="G163" i="4"/>
  <c r="G165" i="4"/>
  <c r="G166" i="4"/>
  <c r="G167" i="4"/>
  <c r="G168" i="4"/>
  <c r="G170" i="4"/>
  <c r="G171" i="4"/>
  <c r="G172" i="4"/>
  <c r="G173" i="4"/>
  <c r="G174" i="4"/>
  <c r="G176" i="4"/>
  <c r="G177" i="4"/>
  <c r="G179" i="4"/>
  <c r="G180" i="4"/>
  <c r="G182" i="4"/>
  <c r="G183" i="4"/>
  <c r="G185" i="4"/>
  <c r="G186" i="4"/>
  <c r="G187" i="4"/>
  <c r="G189" i="4"/>
  <c r="G190" i="4"/>
  <c r="G191" i="4"/>
  <c r="G193" i="4"/>
  <c r="G194" i="4"/>
  <c r="G195" i="4"/>
  <c r="G196" i="4"/>
  <c r="G197" i="4"/>
  <c r="G198" i="4"/>
  <c r="G200" i="4"/>
  <c r="G201" i="4"/>
  <c r="G202" i="4"/>
  <c r="G203" i="4"/>
  <c r="G205" i="4"/>
  <c r="G206" i="4"/>
  <c r="G208" i="4"/>
  <c r="G209" i="4"/>
  <c r="G210" i="4"/>
  <c r="G211" i="4"/>
  <c r="G212" i="4"/>
  <c r="G213" i="4"/>
  <c r="G214" i="4"/>
  <c r="G215" i="4"/>
  <c r="G216" i="4"/>
  <c r="G217" i="4"/>
  <c r="G218" i="4"/>
  <c r="G219" i="4"/>
  <c r="G220" i="4"/>
  <c r="G221" i="4"/>
  <c r="G222" i="4"/>
  <c r="G223" i="4"/>
  <c r="G224" i="4"/>
  <c r="G225" i="4"/>
  <c r="G226" i="4"/>
  <c r="G227" i="4"/>
  <c r="G228" i="4"/>
  <c r="G230" i="4"/>
  <c r="G231" i="4"/>
  <c r="G233" i="4"/>
  <c r="G234" i="4"/>
  <c r="G236" i="4"/>
  <c r="G237" i="4"/>
  <c r="G239" i="4"/>
  <c r="G240" i="4"/>
  <c r="G241" i="4"/>
  <c r="G242" i="4"/>
  <c r="G243" i="4"/>
  <c r="G245" i="4"/>
  <c r="G246" i="4"/>
  <c r="G248" i="4"/>
  <c r="G249" i="4"/>
  <c r="G250" i="4"/>
  <c r="G252" i="4"/>
  <c r="G253" i="4"/>
  <c r="G254" i="4"/>
  <c r="G141" i="4"/>
  <c r="G143" i="4"/>
  <c r="G151" i="4"/>
  <c r="G152" i="4"/>
  <c r="B276" i="3"/>
  <c r="B277" i="3"/>
  <c r="B278" i="3"/>
  <c r="B279" i="3"/>
  <c r="B319" i="3"/>
  <c r="B320" i="3"/>
  <c r="B321" i="3"/>
  <c r="B324" i="3"/>
  <c r="B325" i="3"/>
  <c r="B326" i="3"/>
  <c r="B329" i="3"/>
  <c r="B330" i="3"/>
  <c r="B331" i="3"/>
  <c r="B334" i="3"/>
  <c r="B335" i="3"/>
  <c r="B336" i="3"/>
  <c r="B337" i="3"/>
  <c r="B340" i="3"/>
  <c r="B341" i="3"/>
  <c r="B342" i="3"/>
  <c r="B343" i="3"/>
  <c r="B346" i="3"/>
  <c r="B347" i="3"/>
  <c r="B348" i="3"/>
  <c r="B349" i="3"/>
  <c r="B350" i="3"/>
  <c r="B351" i="3"/>
  <c r="B354" i="3"/>
  <c r="B355" i="3"/>
  <c r="B356" i="3"/>
  <c r="B357" i="3"/>
  <c r="B358" i="3"/>
  <c r="B361" i="3"/>
  <c r="B362" i="3"/>
  <c r="B363" i="3"/>
  <c r="B366" i="3"/>
  <c r="B367" i="3"/>
  <c r="B368" i="3"/>
  <c r="B371" i="3"/>
  <c r="B372" i="3"/>
  <c r="B373" i="3"/>
  <c r="B376" i="3"/>
  <c r="B377" i="3"/>
  <c r="B380" i="3"/>
  <c r="B381" i="3"/>
  <c r="B382" i="3"/>
  <c r="B383" i="3"/>
  <c r="B384" i="3"/>
  <c r="B385" i="3"/>
  <c r="B388" i="3"/>
  <c r="B389" i="3"/>
  <c r="B392" i="3"/>
  <c r="B393" i="3"/>
  <c r="B394" i="3"/>
  <c r="B395" i="3"/>
  <c r="B398" i="3"/>
  <c r="B399" i="3"/>
  <c r="B400" i="3"/>
  <c r="B401" i="3"/>
  <c r="B404" i="3"/>
  <c r="B405" i="3"/>
  <c r="B406" i="3"/>
  <c r="B407" i="3"/>
  <c r="G27" i="4"/>
  <c r="G28" i="4"/>
  <c r="G30" i="4"/>
  <c r="G31" i="4"/>
  <c r="G33" i="4"/>
  <c r="G34" i="4"/>
  <c r="G36" i="4"/>
  <c r="G37" i="4"/>
  <c r="G38" i="4"/>
  <c r="G39" i="4"/>
  <c r="G40" i="4"/>
  <c r="G42" i="4"/>
  <c r="G43" i="4"/>
  <c r="G44" i="4"/>
  <c r="G45" i="4"/>
  <c r="G46" i="4"/>
  <c r="G48" i="4"/>
  <c r="G49" i="4"/>
  <c r="G50" i="4"/>
  <c r="G51" i="4"/>
  <c r="G53" i="4"/>
  <c r="G54" i="4"/>
  <c r="G56" i="4"/>
  <c r="G57" i="4"/>
  <c r="G59" i="4"/>
  <c r="G60" i="4"/>
  <c r="G61" i="4"/>
  <c r="G62" i="4"/>
  <c r="G63" i="4"/>
  <c r="G65" i="4"/>
  <c r="G66" i="4"/>
  <c r="G69" i="4"/>
  <c r="G70" i="4"/>
  <c r="G71" i="4"/>
  <c r="G73" i="4"/>
  <c r="G74" i="4"/>
  <c r="G75" i="4"/>
  <c r="G77" i="4"/>
  <c r="G78" i="4"/>
  <c r="G79" i="4"/>
  <c r="G4" i="4"/>
  <c r="G5" i="4"/>
  <c r="G7" i="4"/>
  <c r="G8" i="4"/>
  <c r="G9" i="4"/>
  <c r="G10" i="4"/>
  <c r="G15" i="4"/>
  <c r="G16" i="4"/>
  <c r="G18" i="4"/>
  <c r="G19" i="4"/>
  <c r="G20" i="4"/>
  <c r="G21" i="4"/>
  <c r="G23" i="4"/>
  <c r="G24" i="4"/>
  <c r="G25" i="4"/>
  <c r="B92" i="3"/>
  <c r="B93" i="3"/>
  <c r="B119" i="3"/>
  <c r="B120" i="3"/>
  <c r="B121" i="3"/>
  <c r="B125" i="3"/>
  <c r="B126" i="3"/>
  <c r="B129" i="3"/>
  <c r="B130" i="3"/>
  <c r="B131" i="3"/>
  <c r="B132" i="3"/>
  <c r="B135" i="3"/>
  <c r="B136" i="3"/>
  <c r="B137" i="3"/>
  <c r="B138" i="3"/>
  <c r="B141" i="3"/>
  <c r="B142" i="3"/>
  <c r="B145" i="3"/>
  <c r="B146" i="3"/>
  <c r="B147" i="3"/>
  <c r="B150" i="3"/>
  <c r="B151" i="3"/>
  <c r="B152" i="3"/>
  <c r="B154" i="3"/>
  <c r="B155" i="3"/>
  <c r="B156" i="3"/>
  <c r="B157" i="3"/>
  <c r="B158" i="3"/>
  <c r="B159" i="3"/>
  <c r="B162" i="3"/>
  <c r="B163" i="3"/>
  <c r="B164" i="3"/>
  <c r="B165" i="3"/>
  <c r="B166" i="3"/>
  <c r="B167" i="3"/>
  <c r="B170" i="3"/>
  <c r="B171" i="3"/>
  <c r="B172" i="3"/>
  <c r="B173" i="3"/>
  <c r="B174" i="3"/>
  <c r="B177" i="3"/>
  <c r="B178" i="3"/>
  <c r="B179" i="3"/>
  <c r="B182" i="3"/>
  <c r="B183" i="3"/>
  <c r="B184" i="3"/>
  <c r="B187" i="3"/>
  <c r="B188" i="3"/>
  <c r="B189" i="3"/>
  <c r="B190" i="3"/>
  <c r="B191" i="3"/>
  <c r="B195" i="3"/>
  <c r="B196" i="3"/>
  <c r="B201" i="3"/>
  <c r="B202" i="3"/>
  <c r="B203" i="3"/>
  <c r="B206" i="3"/>
  <c r="B207" i="3"/>
  <c r="B208" i="3"/>
  <c r="B211" i="3"/>
  <c r="B212" i="3"/>
  <c r="B213" i="3"/>
  <c r="B214" i="3"/>
  <c r="H255" i="4"/>
  <c r="H247" i="4"/>
  <c r="H238" i="4"/>
  <c r="H232" i="4"/>
  <c r="H229" i="4"/>
  <c r="H207" i="4"/>
  <c r="H204" i="4"/>
  <c r="H199" i="4"/>
  <c r="H188" i="4"/>
  <c r="H181" i="4"/>
  <c r="H178" i="4"/>
  <c r="H175" i="4"/>
  <c r="H144" i="4"/>
  <c r="H76" i="4"/>
  <c r="H67" i="4"/>
  <c r="H52" i="4"/>
  <c r="H184" i="4" l="1"/>
  <c r="B122" i="3"/>
  <c r="B275" i="3"/>
  <c r="B272" i="3"/>
  <c r="B35" i="3"/>
  <c r="G255" i="4"/>
  <c r="G247" i="4"/>
  <c r="G144" i="4"/>
  <c r="G207" i="4"/>
  <c r="G238" i="4"/>
  <c r="G153" i="4"/>
  <c r="G251" i="4"/>
  <c r="G199" i="4"/>
  <c r="G192" i="4"/>
  <c r="G188" i="4"/>
  <c r="G184" i="4"/>
  <c r="G67" i="4"/>
  <c r="G204" i="4"/>
  <c r="G72" i="4"/>
  <c r="G64" i="4"/>
  <c r="G52" i="4"/>
  <c r="G47" i="4"/>
  <c r="G22" i="4"/>
  <c r="G235" i="4"/>
  <c r="G80" i="4"/>
  <c r="H81" i="4" s="1"/>
  <c r="G175" i="4"/>
  <c r="G244" i="4"/>
  <c r="G232" i="4"/>
  <c r="G76" i="4"/>
  <c r="G55" i="4"/>
  <c r="G35" i="4"/>
  <c r="G181" i="4"/>
  <c r="G178" i="4"/>
  <c r="G102" i="4"/>
  <c r="H103" i="4" s="1"/>
  <c r="G58" i="4"/>
  <c r="G26" i="4"/>
  <c r="G14" i="4"/>
  <c r="G229" i="4"/>
  <c r="G41" i="4"/>
  <c r="G32" i="4"/>
  <c r="G29" i="4"/>
  <c r="G17" i="4"/>
  <c r="G6" i="4"/>
  <c r="G164" i="4"/>
  <c r="G158" i="4"/>
  <c r="G169" i="4"/>
  <c r="G148" i="4"/>
  <c r="C38" i="3" l="1"/>
  <c r="C33" i="3"/>
  <c r="C34" i="3"/>
  <c r="C287" i="3"/>
  <c r="C288" i="3"/>
  <c r="C304" i="3"/>
  <c r="C283" i="3"/>
  <c r="C335" i="3"/>
  <c r="C356" i="3"/>
  <c r="C377" i="3"/>
  <c r="C400" i="3"/>
  <c r="C301" i="3"/>
  <c r="C279" i="3"/>
  <c r="C342" i="3"/>
  <c r="C363" i="3"/>
  <c r="C384" i="3"/>
  <c r="C407" i="3"/>
  <c r="C300" i="3"/>
  <c r="C276" i="3"/>
  <c r="C337" i="3"/>
  <c r="C358" i="3"/>
  <c r="C392" i="3"/>
  <c r="C311" i="3"/>
  <c r="C289" i="3"/>
  <c r="C326" i="3"/>
  <c r="C355" i="3"/>
  <c r="C382" i="3"/>
  <c r="C298" i="3"/>
  <c r="C278" i="3"/>
  <c r="C341" i="3"/>
  <c r="C362" i="3"/>
  <c r="C383" i="3"/>
  <c r="C406" i="3"/>
  <c r="C297" i="3"/>
  <c r="C324" i="3"/>
  <c r="C347" i="3"/>
  <c r="C367" i="3"/>
  <c r="C389" i="3"/>
  <c r="C316" i="3"/>
  <c r="C296" i="3"/>
  <c r="C319" i="3"/>
  <c r="C343" i="3"/>
  <c r="C368" i="3"/>
  <c r="C398" i="3"/>
  <c r="C305" i="3"/>
  <c r="C286" i="3"/>
  <c r="C334" i="3"/>
  <c r="C361" i="3"/>
  <c r="C393" i="3"/>
  <c r="C272" i="3"/>
  <c r="C314" i="3"/>
  <c r="C292" i="3"/>
  <c r="C321" i="3"/>
  <c r="C346" i="3"/>
  <c r="C366" i="3"/>
  <c r="C388" i="3"/>
  <c r="C313" i="3"/>
  <c r="C291" i="3"/>
  <c r="C330" i="3"/>
  <c r="C351" i="3"/>
  <c r="C373" i="3"/>
  <c r="C395" i="3"/>
  <c r="C312" i="3"/>
  <c r="C290" i="3"/>
  <c r="C325" i="3"/>
  <c r="C348" i="3"/>
  <c r="C381" i="3"/>
  <c r="C404" i="3"/>
  <c r="C299" i="3"/>
  <c r="C277" i="3"/>
  <c r="C340" i="3"/>
  <c r="C371" i="3"/>
  <c r="C399" i="3"/>
  <c r="C275" i="3"/>
  <c r="C308" i="3"/>
  <c r="C282" i="3"/>
  <c r="C329" i="3"/>
  <c r="C350" i="3"/>
  <c r="C372" i="3"/>
  <c r="C394" i="3"/>
  <c r="C307" i="3"/>
  <c r="C284" i="3"/>
  <c r="C336" i="3"/>
  <c r="C357" i="3"/>
  <c r="C380" i="3"/>
  <c r="C401" i="3"/>
  <c r="C306" i="3"/>
  <c r="C285" i="3"/>
  <c r="C331" i="3"/>
  <c r="C354" i="3"/>
  <c r="C385" i="3"/>
  <c r="C315" i="3"/>
  <c r="C293" i="3"/>
  <c r="C320" i="3"/>
  <c r="C349" i="3"/>
  <c r="C376" i="3"/>
  <c r="C405" i="3"/>
  <c r="G3" i="4"/>
  <c r="B91" i="3"/>
  <c r="C91" i="3" s="1"/>
  <c r="G140" i="4"/>
  <c r="B270" i="3"/>
  <c r="C270" i="3" s="1"/>
  <c r="C271" i="3"/>
  <c r="C269" i="3"/>
  <c r="C138" i="3"/>
  <c r="C152" i="3"/>
  <c r="C182" i="3"/>
  <c r="C195" i="3"/>
  <c r="C188" i="3"/>
  <c r="C146" i="3"/>
  <c r="C155" i="3"/>
  <c r="C208" i="3"/>
  <c r="C151" i="3"/>
  <c r="C135" i="3"/>
  <c r="C158" i="3"/>
  <c r="C172" i="3"/>
  <c r="C201" i="3"/>
  <c r="C137" i="3"/>
  <c r="C159" i="3"/>
  <c r="C206" i="3"/>
  <c r="C147" i="3"/>
  <c r="C187" i="3"/>
  <c r="C179" i="3"/>
  <c r="C202" i="3"/>
  <c r="C145" i="3"/>
  <c r="C166" i="3"/>
  <c r="C156" i="3"/>
  <c r="C170" i="3"/>
  <c r="C199" i="3"/>
  <c r="C141" i="3"/>
  <c r="C157" i="3"/>
  <c r="C200" i="3"/>
  <c r="C150" i="3"/>
  <c r="C183" i="3"/>
  <c r="C173" i="3"/>
  <c r="C214" i="3"/>
  <c r="C190" i="3"/>
  <c r="C164" i="3"/>
  <c r="C178" i="3"/>
  <c r="C207" i="3"/>
  <c r="C213" i="3"/>
  <c r="C165" i="3"/>
  <c r="C177" i="3"/>
  <c r="C212" i="3"/>
  <c r="C191" i="3"/>
  <c r="C196" i="3"/>
  <c r="C171" i="3"/>
  <c r="C142" i="3"/>
  <c r="C184" i="3"/>
  <c r="C162" i="3"/>
  <c r="C174" i="3"/>
  <c r="C203" i="3"/>
  <c r="C211" i="3"/>
  <c r="C163" i="3"/>
  <c r="C167" i="3"/>
  <c r="C136" i="3"/>
  <c r="C189" i="3"/>
  <c r="C125" i="3"/>
  <c r="C121" i="3"/>
  <c r="C120" i="3"/>
  <c r="C131" i="3"/>
  <c r="C122" i="3"/>
  <c r="C130" i="3"/>
  <c r="C126" i="3"/>
  <c r="C132" i="3"/>
  <c r="C129" i="3"/>
  <c r="C92" i="3"/>
  <c r="C93" i="3"/>
  <c r="C36" i="3"/>
  <c r="C37" i="3"/>
  <c r="C35" i="3"/>
  <c r="A265" i="3"/>
  <c r="B265" i="3"/>
  <c r="C265" i="3" l="1"/>
  <c r="F164" i="1"/>
  <c r="A261" i="3"/>
  <c r="A264" i="3"/>
  <c r="A263" i="3"/>
  <c r="A262" i="3"/>
  <c r="B264" i="3" l="1"/>
  <c r="B263" i="3"/>
  <c r="B262" i="3"/>
  <c r="B261" i="3"/>
  <c r="B249" i="3"/>
  <c r="B15" i="3" l="1"/>
  <c r="C119" i="3"/>
  <c r="C264" i="3"/>
  <c r="C262" i="3"/>
  <c r="C263" i="3"/>
  <c r="C261" i="3"/>
  <c r="F138" i="1"/>
  <c r="F139" i="1"/>
  <c r="F141" i="1"/>
  <c r="F142" i="1"/>
  <c r="F144" i="1"/>
  <c r="F145" i="1"/>
  <c r="F147" i="1"/>
  <c r="F148" i="1"/>
  <c r="F136" i="1"/>
  <c r="F143" i="1" l="1"/>
  <c r="F140" i="1"/>
  <c r="F137" i="1"/>
  <c r="F146" i="1"/>
  <c r="F58" i="1"/>
  <c r="A256" i="3" l="1"/>
  <c r="F107" i="1"/>
  <c r="B256" i="3"/>
  <c r="F106" i="1"/>
  <c r="F105" i="1"/>
  <c r="A257" i="3"/>
  <c r="A255" i="3"/>
  <c r="A254" i="3"/>
  <c r="A251" i="3"/>
  <c r="A23" i="3"/>
  <c r="A24" i="3"/>
  <c r="A25" i="3"/>
  <c r="A22" i="3"/>
  <c r="A102" i="3"/>
  <c r="A103" i="3"/>
  <c r="A104" i="3"/>
  <c r="A96" i="3"/>
  <c r="A97" i="3"/>
  <c r="A98" i="3"/>
  <c r="A107" i="3"/>
  <c r="A108" i="3"/>
  <c r="A109" i="3"/>
  <c r="A112" i="3"/>
  <c r="A113" i="3"/>
  <c r="A114" i="3"/>
  <c r="A95" i="3"/>
  <c r="A106" i="3"/>
  <c r="A111" i="3"/>
  <c r="A101" i="3"/>
  <c r="A86" i="3"/>
  <c r="A87" i="3"/>
  <c r="A85" i="3"/>
  <c r="A78" i="3"/>
  <c r="A79" i="3"/>
  <c r="A80" i="3"/>
  <c r="A81" i="3"/>
  <c r="A82" i="3"/>
  <c r="A77" i="3"/>
  <c r="B25" i="3"/>
  <c r="B102" i="3"/>
  <c r="B103" i="3"/>
  <c r="B104" i="3"/>
  <c r="B96" i="3"/>
  <c r="B97" i="3"/>
  <c r="B98" i="3"/>
  <c r="B107" i="3"/>
  <c r="B108" i="3"/>
  <c r="B109" i="3"/>
  <c r="B112" i="3"/>
  <c r="B113" i="3"/>
  <c r="B114" i="3"/>
  <c r="B78" i="3"/>
  <c r="B79" i="3"/>
  <c r="B80" i="3"/>
  <c r="B81" i="3"/>
  <c r="B82" i="3"/>
  <c r="B85" i="3"/>
  <c r="B22" i="3" l="1"/>
  <c r="C256" i="3"/>
  <c r="B23" i="3"/>
  <c r="B24" i="3"/>
  <c r="B251" i="3"/>
  <c r="C251" i="3" s="1"/>
  <c r="B257" i="3"/>
  <c r="C257" i="3" s="1"/>
  <c r="B255" i="3"/>
  <c r="C255" i="3" s="1"/>
  <c r="B254" i="3"/>
  <c r="C254" i="3" s="1"/>
  <c r="B86" i="3"/>
  <c r="B87" i="3"/>
  <c r="A54" i="3" l="1"/>
  <c r="A60" i="3"/>
  <c r="A59" i="3"/>
  <c r="A55" i="3"/>
  <c r="A56" i="3"/>
  <c r="A57" i="3"/>
  <c r="A58" i="3"/>
  <c r="A53" i="3"/>
  <c r="A52" i="3"/>
  <c r="A29" i="3"/>
  <c r="A30" i="3"/>
  <c r="A28" i="3"/>
  <c r="A47" i="3"/>
  <c r="A48" i="3"/>
  <c r="A49" i="3"/>
  <c r="A46" i="3"/>
  <c r="A44" i="3"/>
  <c r="A41" i="3"/>
  <c r="A42" i="3"/>
  <c r="A43" i="3"/>
  <c r="A40" i="3"/>
  <c r="A75" i="3" l="1"/>
  <c r="A66" i="3"/>
  <c r="A67" i="3"/>
  <c r="A68" i="3"/>
  <c r="A69" i="3"/>
  <c r="A70" i="3"/>
  <c r="A71" i="3"/>
  <c r="A72" i="3"/>
  <c r="A73" i="3"/>
  <c r="A74" i="3"/>
  <c r="A18" i="3"/>
  <c r="A19" i="3"/>
  <c r="C22" i="3" l="1"/>
  <c r="C23" i="3"/>
  <c r="C24" i="3"/>
  <c r="C25" i="3"/>
  <c r="C112" i="3"/>
  <c r="C104" i="3"/>
  <c r="C113" i="3"/>
  <c r="C103" i="3"/>
  <c r="C98" i="3"/>
  <c r="C107" i="3"/>
  <c r="C108" i="3"/>
  <c r="C102" i="3"/>
  <c r="C96" i="3"/>
  <c r="C109" i="3"/>
  <c r="C114" i="3"/>
  <c r="C97" i="3"/>
  <c r="C87" i="3"/>
  <c r="C85" i="3"/>
  <c r="C78" i="3"/>
  <c r="C82" i="3"/>
  <c r="C79" i="3"/>
  <c r="C86" i="3"/>
  <c r="C80" i="3"/>
  <c r="C81" i="3"/>
  <c r="B60" i="3"/>
  <c r="C60" i="3" s="1"/>
  <c r="B59" i="3"/>
  <c r="C59" i="3" s="1"/>
  <c r="B58" i="3"/>
  <c r="C58" i="3" s="1"/>
  <c r="B57" i="3"/>
  <c r="C57" i="3" s="1"/>
  <c r="B56" i="3"/>
  <c r="C56" i="3" s="1"/>
  <c r="B55" i="3"/>
  <c r="C55" i="3" s="1"/>
  <c r="B54" i="3"/>
  <c r="C54" i="3" s="1"/>
  <c r="B53" i="3"/>
  <c r="C53" i="3" s="1"/>
  <c r="B49" i="3"/>
  <c r="C49" i="3" s="1"/>
  <c r="B48" i="3"/>
  <c r="C48" i="3" s="1"/>
  <c r="B47" i="3"/>
  <c r="C47" i="3" s="1"/>
  <c r="B52" i="3"/>
  <c r="B30" i="3"/>
  <c r="C30" i="3" s="1"/>
  <c r="B29" i="3"/>
  <c r="C29" i="3" s="1"/>
  <c r="B44" i="3"/>
  <c r="C44" i="3" s="1"/>
  <c r="B43" i="3"/>
  <c r="C43" i="3" s="1"/>
  <c r="B42" i="3"/>
  <c r="C42" i="3" s="1"/>
  <c r="B41" i="3"/>
  <c r="C41" i="3" s="1"/>
  <c r="B75" i="3"/>
  <c r="C75" i="3" s="1"/>
  <c r="B74" i="3"/>
  <c r="C74" i="3" s="1"/>
  <c r="B73" i="3"/>
  <c r="C73" i="3" s="1"/>
  <c r="B72" i="3"/>
  <c r="C72" i="3" s="1"/>
  <c r="B71" i="3"/>
  <c r="C71" i="3" s="1"/>
  <c r="B70" i="3"/>
  <c r="C70" i="3" s="1"/>
  <c r="B69" i="3"/>
  <c r="C69" i="3" s="1"/>
  <c r="B68" i="3"/>
  <c r="C68" i="3" s="1"/>
  <c r="B67" i="3"/>
  <c r="C67" i="3" s="1"/>
  <c r="B66" i="3"/>
  <c r="C66" i="3" s="1"/>
  <c r="B19" i="3"/>
  <c r="C19" i="3" s="1"/>
  <c r="B18" i="3"/>
  <c r="C18" i="3" s="1"/>
  <c r="F110" i="1"/>
  <c r="F112" i="1"/>
  <c r="F114" i="1"/>
  <c r="F116" i="1"/>
  <c r="F118" i="1"/>
  <c r="F120" i="1"/>
  <c r="F122" i="1"/>
  <c r="F124" i="1"/>
  <c r="F126" i="1"/>
  <c r="F128" i="1"/>
  <c r="F130" i="1"/>
  <c r="F132" i="1"/>
  <c r="F134" i="1"/>
  <c r="F129" i="1"/>
  <c r="F117" i="1"/>
  <c r="F113" i="1"/>
  <c r="F103" i="1"/>
  <c r="F104" i="1"/>
  <c r="C52" i="3" l="1"/>
  <c r="F77" i="1"/>
  <c r="F149" i="1"/>
  <c r="F161" i="1"/>
  <c r="F152" i="1"/>
  <c r="F155" i="1"/>
  <c r="F158" i="1"/>
  <c r="F121" i="1"/>
  <c r="F125" i="1"/>
  <c r="F133" i="1"/>
  <c r="F111" i="1"/>
  <c r="F109" i="1"/>
  <c r="F115" i="1"/>
  <c r="F119" i="1"/>
  <c r="F123" i="1"/>
  <c r="F127" i="1"/>
  <c r="F131" i="1"/>
  <c r="F135" i="1"/>
  <c r="F87" i="1"/>
  <c r="F94" i="1"/>
  <c r="F95" i="1"/>
  <c r="F97" i="1"/>
  <c r="F98" i="1"/>
  <c r="F100" i="1"/>
  <c r="F101" i="1"/>
  <c r="F45" i="1"/>
  <c r="F46" i="1"/>
  <c r="F48" i="1"/>
  <c r="F49" i="1"/>
  <c r="F50" i="1"/>
  <c r="F51" i="1"/>
  <c r="F53" i="1"/>
  <c r="F54" i="1"/>
  <c r="F56" i="1"/>
  <c r="F57" i="1"/>
  <c r="F59" i="1"/>
  <c r="F60" i="1"/>
  <c r="F61" i="1"/>
  <c r="F63" i="1"/>
  <c r="F64" i="1"/>
  <c r="F66" i="1"/>
  <c r="F67" i="1"/>
  <c r="F69" i="1"/>
  <c r="F70" i="1"/>
  <c r="F72" i="1"/>
  <c r="F73" i="1"/>
  <c r="F75" i="1"/>
  <c r="F76" i="1"/>
  <c r="F78" i="1"/>
  <c r="F79" i="1"/>
  <c r="F80" i="1"/>
  <c r="F82" i="1"/>
  <c r="F83" i="1"/>
  <c r="F85" i="1"/>
  <c r="F86" i="1"/>
  <c r="F42" i="1"/>
  <c r="F43" i="1"/>
  <c r="F52" i="1" l="1"/>
  <c r="F102" i="1"/>
  <c r="F84" i="1"/>
  <c r="F96" i="1"/>
  <c r="F68" i="1"/>
  <c r="F38" i="1"/>
  <c r="F81" i="1"/>
  <c r="F65" i="1"/>
  <c r="F41" i="1"/>
  <c r="F71" i="1"/>
  <c r="F55" i="1"/>
  <c r="F47" i="1"/>
  <c r="F74" i="1"/>
  <c r="F62" i="1"/>
  <c r="F99" i="1"/>
  <c r="F93" i="1"/>
  <c r="F44" i="1"/>
  <c r="F22" i="1" l="1"/>
  <c r="F23" i="1"/>
  <c r="F24" i="1"/>
  <c r="F25" i="1"/>
  <c r="F26" i="1"/>
  <c r="F27" i="1"/>
  <c r="F28" i="1"/>
  <c r="F29" i="1"/>
  <c r="F30" i="1"/>
  <c r="F31" i="1"/>
  <c r="F33" i="1"/>
  <c r="F34" i="1"/>
  <c r="F35" i="1"/>
  <c r="F36" i="1"/>
  <c r="F37" i="1"/>
  <c r="F16" i="1"/>
  <c r="F17" i="1"/>
  <c r="F19" i="1"/>
  <c r="F20" i="1"/>
  <c r="F10" i="1"/>
  <c r="F11" i="1"/>
  <c r="F13" i="1"/>
  <c r="F14" i="1"/>
  <c r="F4" i="1"/>
  <c r="F5" i="1"/>
  <c r="F7" i="1"/>
  <c r="F8" i="1"/>
  <c r="F32" i="1" l="1"/>
  <c r="F12" i="1"/>
  <c r="F15" i="1"/>
  <c r="F18" i="1"/>
  <c r="F21" i="1"/>
  <c r="F6" i="1"/>
  <c r="F3" i="1"/>
  <c r="F9" i="1"/>
</calcChain>
</file>

<file path=xl/sharedStrings.xml><?xml version="1.0" encoding="utf-8"?>
<sst xmlns="http://schemas.openxmlformats.org/spreadsheetml/2006/main" count="973" uniqueCount="361">
  <si>
    <t>gender</t>
  </si>
  <si>
    <t>da_disabled</t>
  </si>
  <si>
    <t>da_migrant</t>
  </si>
  <si>
    <t>da_minority</t>
  </si>
  <si>
    <t>da_other_disadvantage</t>
  </si>
  <si>
    <t>da_resident</t>
  </si>
  <si>
    <t>edu_attainment_school</t>
  </si>
  <si>
    <t>edu_attainment_vocational</t>
  </si>
  <si>
    <t>hh_dependentchildren</t>
  </si>
  <si>
    <t>hh_employed</t>
  </si>
  <si>
    <t>hh_singleparent_depended</t>
  </si>
  <si>
    <t>lm_employment_category_employed</t>
  </si>
  <si>
    <t>lm_employment_category_inactive</t>
  </si>
  <si>
    <t>lm_employment_category_lookingforwork</t>
  </si>
  <si>
    <t>lm_employment_category_selfemployed</t>
  </si>
  <si>
    <t>lm_employment_category_underemployed</t>
  </si>
  <si>
    <t>new_job_or_self_employed</t>
  </si>
  <si>
    <t>new_job_search</t>
  </si>
  <si>
    <t>school_job_education</t>
  </si>
  <si>
    <t>status_end_measure</t>
  </si>
  <si>
    <t>age</t>
  </si>
  <si>
    <t>CO01</t>
  </si>
  <si>
    <t>CO02</t>
  </si>
  <si>
    <t>CO03</t>
  </si>
  <si>
    <t>CO04</t>
  </si>
  <si>
    <t>CO05</t>
  </si>
  <si>
    <t>CO06</t>
  </si>
  <si>
    <t>CO07</t>
  </si>
  <si>
    <t>CO08</t>
  </si>
  <si>
    <t>CO09</t>
  </si>
  <si>
    <t>CO10</t>
  </si>
  <si>
    <t>CO11</t>
  </si>
  <si>
    <t>CO12</t>
  </si>
  <si>
    <t>CO13</t>
  </si>
  <si>
    <t>CO14</t>
  </si>
  <si>
    <t>CO15</t>
  </si>
  <si>
    <t>CO16</t>
  </si>
  <si>
    <t>CO17</t>
  </si>
  <si>
    <t>CO18</t>
  </si>
  <si>
    <t>CR01</t>
  </si>
  <si>
    <t>CR02</t>
  </si>
  <si>
    <t>CR03</t>
  </si>
  <si>
    <t>CR04</t>
  </si>
  <si>
    <t>CR05</t>
  </si>
  <si>
    <t>Name</t>
  </si>
  <si>
    <t>weiblich</t>
  </si>
  <si>
    <t>männlich</t>
  </si>
  <si>
    <t>Geschlecht</t>
  </si>
  <si>
    <t>keine Angabe</t>
  </si>
  <si>
    <t>Nein</t>
  </si>
  <si>
    <t>Ja</t>
  </si>
  <si>
    <t>Anzahl</t>
  </si>
  <si>
    <t>Label</t>
  </si>
  <si>
    <t>Wert</t>
  </si>
  <si>
    <t>Bedeutung</t>
  </si>
  <si>
    <t>Prüfung</t>
  </si>
  <si>
    <t>(Noch) keine abgeschlossene Berufsausbildung</t>
  </si>
  <si>
    <t>(Fach-)Hochschulabschluss Master, Diplom-Universitätsstudiengang</t>
  </si>
  <si>
    <t>Promotion</t>
  </si>
  <si>
    <t>(Außer-)betriebliche Lehre/Ausbildung, Berufsfachschule, sonstige schulische BA</t>
  </si>
  <si>
    <t>Fachhochschulabschluss Bachelor/Diplom, Meisterbrief oder  gleichwertiges Zertifikat</t>
  </si>
  <si>
    <t>(Noch) kein Schulabschluss und mindestens 4 Jahre eine Schule besucht</t>
  </si>
  <si>
    <t>(Noch) kein Schulabschluss und weniger als 4 Jahre eine Schule besucht</t>
  </si>
  <si>
    <t>Förderschulabschluss</t>
  </si>
  <si>
    <t>Hauptschulabschluss</t>
  </si>
  <si>
    <t>Mittlerer Schulabschluss (Realschulabschluss, Fachoberschulreife)</t>
  </si>
  <si>
    <t xml:space="preserve">Berufsvorbereitungsjahr/Berufsorientierungsjahr/Ausbildungsvorbereitungsjahr </t>
  </si>
  <si>
    <t>Berufsgrundbildungsjahr (Anerkennung als 1. Ausbildungsjahr möglich)</t>
  </si>
  <si>
    <t xml:space="preserve">Abitur/Fachhochschulreife erworben auf dem 1. Bildungsweg </t>
  </si>
  <si>
    <t xml:space="preserve">Abitur/Fachhochschulreife erworben auf dem 2. Bildungsweg </t>
  </si>
  <si>
    <t>(Noch) kein Schulabschluss, Dauer des Schulbesuchs unbek.</t>
  </si>
  <si>
    <t>Arbeitslosengeld</t>
  </si>
  <si>
    <t>Nicht angegeben</t>
  </si>
  <si>
    <t>Ja, von der Agentur für Arbeit (Arbeitslosengeld)</t>
  </si>
  <si>
    <t>Ja, vom Jobcenter (Arbeitslosengeld II/Hartz IV)</t>
  </si>
  <si>
    <t>Ja, gleichzeitiger Bezug von Arbeitslosengeld I und Arbeitslosengeld II</t>
  </si>
  <si>
    <t>Arbeitslos</t>
  </si>
  <si>
    <t>Arbeitssuchend</t>
  </si>
  <si>
    <t>Erwerbstätig</t>
  </si>
  <si>
    <t>Geringfügig beschäftigt</t>
  </si>
  <si>
    <t>Selbständig</t>
  </si>
  <si>
    <t>Auszubildende im Betrieb</t>
  </si>
  <si>
    <t>Vollzeitstudent</t>
  </si>
  <si>
    <t>Nicht enthalten</t>
  </si>
  <si>
    <t>lm_employment_supportpurchased</t>
  </si>
  <si>
    <t>lm_employment_category_unemployed</t>
  </si>
  <si>
    <t>lm_employment_category_school</t>
  </si>
  <si>
    <t>lm_employment_category_education_enterprise</t>
  </si>
  <si>
    <t>lm_employment_category_education_school</t>
  </si>
  <si>
    <t>lm_employment_category_fulltime_student</t>
  </si>
  <si>
    <t>lm_employment_category_training</t>
  </si>
  <si>
    <t>Vorzeitig ausgetreten</t>
  </si>
  <si>
    <t>Arbeit aufgenommen oder selbstständig</t>
  </si>
  <si>
    <t>in schulischer/beruflicher Bildung</t>
  </si>
  <si>
    <t>neu arbeitsuchend</t>
  </si>
  <si>
    <t>Austritte</t>
  </si>
  <si>
    <t>Gemeinsame Indikatoren</t>
  </si>
  <si>
    <t>unter 20</t>
  </si>
  <si>
    <t>20 bis 29</t>
  </si>
  <si>
    <t>30 bis 39</t>
  </si>
  <si>
    <t>ab 40</t>
  </si>
  <si>
    <t>Eintritte</t>
  </si>
  <si>
    <t>Unterhaltsberechtigte Kinder</t>
  </si>
  <si>
    <t>Alleinerziehend</t>
  </si>
  <si>
    <t>Schwerbehindertenausweis</t>
  </si>
  <si>
    <t>anerkannte Minderheit</t>
  </si>
  <si>
    <t>Wohnlungslos</t>
  </si>
  <si>
    <t>Höchster Schulabschluss</t>
  </si>
  <si>
    <t>Höchster Berufsabschluss</t>
  </si>
  <si>
    <t>Eintrittsalter</t>
  </si>
  <si>
    <t>Anzahl der Teilnahmen</t>
  </si>
  <si>
    <t>Datenbestand vom</t>
  </si>
  <si>
    <t>Auswertung der Teilnehmenden im ESF-Programm</t>
  </si>
  <si>
    <t>Anzahl der Austritte</t>
  </si>
  <si>
    <t>Zeitraum bis</t>
  </si>
  <si>
    <t>absolut</t>
  </si>
  <si>
    <t>in %</t>
  </si>
  <si>
    <t>Programmübergreifend Austritt</t>
  </si>
  <si>
    <t>Programmübergreifend Eintritt</t>
  </si>
  <si>
    <t>Programmübergreifende Indikatoren</t>
  </si>
  <si>
    <t>Weitere Erwerbspersonen im HH</t>
  </si>
  <si>
    <t>Haushalts- und Erziehungssituation</t>
  </si>
  <si>
    <t>Soziale Benachteiligungen/individuelle Beeinträchtigungen</t>
  </si>
  <si>
    <t>Sonstige Benachteiligungen</t>
  </si>
  <si>
    <t>Angaben zur Auswertung</t>
  </si>
  <si>
    <t>Allgemeine ESF-Fragen zum Austritt</t>
  </si>
  <si>
    <t>Allgemeine ESF-Fragen zum Eintritt</t>
  </si>
  <si>
    <t>Erwerbstatus</t>
  </si>
  <si>
    <t>Weitere Angaben zum Status bei Eintritt</t>
  </si>
  <si>
    <t>Bildunsgs- und Berufsabschluss</t>
  </si>
  <si>
    <t>Qualifizierung erhalten</t>
  </si>
  <si>
    <t>Vollzeit erwerbstätig</t>
  </si>
  <si>
    <t>Teilzeit erwerbstätig</t>
  </si>
  <si>
    <t>Frage</t>
  </si>
  <si>
    <t>Kategorie / Filter</t>
  </si>
  <si>
    <t>Migration</t>
  </si>
  <si>
    <t>misc_german_nationality</t>
  </si>
  <si>
    <t>Fragenfilter</t>
  </si>
  <si>
    <t>Mehrfachnennungen</t>
  </si>
  <si>
    <t>SIB spezifisch</t>
  </si>
  <si>
    <t>Zeitraum von</t>
  </si>
  <si>
    <t>Programmkürzel</t>
  </si>
  <si>
    <t>Allgemeinb. Schule</t>
  </si>
  <si>
    <t>In schulischer oder außerbetriebl. Ausb.</t>
  </si>
  <si>
    <t>Sonstigen Aus- und Weiterbildung</t>
  </si>
  <si>
    <t>Nicht erwerbstätig</t>
  </si>
  <si>
    <t>A2.1</t>
  </si>
  <si>
    <t>Ergebnisindikator</t>
  </si>
  <si>
    <t>Outputindikator</t>
  </si>
  <si>
    <t>Programmspezifische Fragen zum Eintritt</t>
  </si>
  <si>
    <t>Nichterwerbstätige TN, die neu auf Arbeitsuche sind</t>
  </si>
  <si>
    <t>TN, die eine schulische/berufliche Bildung absolvieren</t>
  </si>
  <si>
    <t>TN, die einen Arbeitsplatz haben, einschließlich Selbständige</t>
  </si>
  <si>
    <t>TN, die eine Qualifizierung erlangen</t>
  </si>
  <si>
    <t>Benachteiligte TN, die auf Arbeitsuche sind, eine schulische/berufliche Bildung absolvieren, eine Qualifizierung erlangen, einen Arbeitsplatz haben, einschließlich Selbständige</t>
  </si>
  <si>
    <t>Wechsel in sv B</t>
  </si>
  <si>
    <t>Übergang von geringfügiger in sv-pfl. Beschäftigung</t>
  </si>
  <si>
    <t>Erwerbsstatus</t>
  </si>
  <si>
    <t>Generierte ESF-Ergebnisinidkatoren</t>
  </si>
  <si>
    <t>Staatsbürgerschaft und Herkunft</t>
  </si>
  <si>
    <t>Deutsche Staatsangehörigkeit</t>
  </si>
  <si>
    <t>Perspektive Wiedereinstieg - Potentiale erschließen!</t>
  </si>
  <si>
    <t>minijob_to_si</t>
  </si>
  <si>
    <t>qualification_pwe</t>
  </si>
  <si>
    <t>TN, die nach ihrer Teilnahme einen Arbeitsplatz haben, auf Arbeitsuche sind oder für den Arbeitsmarkt aktiviert wurden (A2.1)</t>
  </si>
  <si>
    <t>Gut qualifizierte Kernzielgruppe</t>
  </si>
  <si>
    <t>Pflege</t>
  </si>
  <si>
    <t>Minijob</t>
  </si>
  <si>
    <t>HDL</t>
  </si>
  <si>
    <t>Zielgruppe</t>
  </si>
  <si>
    <t>Familienphase</t>
  </si>
  <si>
    <t>Familienphase hat stattgefunden</t>
  </si>
  <si>
    <t>Elternzeit</t>
  </si>
  <si>
    <t>Teilnehmende in Elternzeit (Vollzeit)/ Sonderurlauber/innen, mit einem Rückkehranspruch</t>
  </si>
  <si>
    <t>Nicht erhoben</t>
  </si>
  <si>
    <t>Trifft nicht zu</t>
  </si>
  <si>
    <t>Es besteht ein besonderer Unterstützungsbedarf, da die Rückkehr zum Arbeitgeber nicht</t>
  </si>
  <si>
    <t>Vereinbarkeitsgründen</t>
  </si>
  <si>
    <t>Arbeitgeberseitigen Gründen</t>
  </si>
  <si>
    <t>PWE-Online</t>
  </si>
  <si>
    <t>Teilnahme an PWE-Online</t>
  </si>
  <si>
    <t>Berufsabschluss</t>
  </si>
  <si>
    <t>Erwerbspause</t>
  </si>
  <si>
    <t>Die/der Teilnehmende hat eine Erwerbspause</t>
  </si>
  <si>
    <t>Von &lt; 1 Jahr</t>
  </si>
  <si>
    <t>Von 1 bis 3 Jahren</t>
  </si>
  <si>
    <t>Von 3 bis 6 Jahren</t>
  </si>
  <si>
    <t>Von &gt; 6 Jahren</t>
  </si>
  <si>
    <t>Keine Erwerbspause (ggf. Förderausschluss!)</t>
  </si>
  <si>
    <t>Kinder</t>
  </si>
  <si>
    <t>Erziehung eines Kindes</t>
  </si>
  <si>
    <t>Erziehung zweier Kinder</t>
  </si>
  <si>
    <t>Erziehung dreier Kinder</t>
  </si>
  <si>
    <t>Erziehung von mehr als drei Kindern</t>
  </si>
  <si>
    <t>Pflege von Familienangehörigen</t>
  </si>
  <si>
    <t>Pflege eines Kindes</t>
  </si>
  <si>
    <t>Pflege einer nahestehenden Person</t>
  </si>
  <si>
    <t>TN hat vor der familienbedingten Erwerbsunterbrechung SGB II Leistungen wg. LZA erhalten</t>
  </si>
  <si>
    <t>nein</t>
  </si>
  <si>
    <t>ja</t>
  </si>
  <si>
    <t>Wunsch Zeitumfang</t>
  </si>
  <si>
    <t>In welchem zeitlichen Umfang möchte die/der Teilnehmende einer Beschäftigung nachgehen</t>
  </si>
  <si>
    <t>Über 75% der Regelarbeitszeit</t>
  </si>
  <si>
    <t>Über 50% bis 75% der Regelarbeitszeit</t>
  </si>
  <si>
    <t>50% der Regelarbeitszeit</t>
  </si>
  <si>
    <t>Weniger als 50% der Regelarbeitszeit</t>
  </si>
  <si>
    <t>Noch nicht sicher</t>
  </si>
  <si>
    <t>Ursprungsbranche</t>
  </si>
  <si>
    <t>Ursprungsbranche der/des Teilnehmenden</t>
  </si>
  <si>
    <t>Land- und Forstwirtschaft, Fischerei</t>
  </si>
  <si>
    <t>Information und Kommunikation</t>
  </si>
  <si>
    <t>Erbringung von Finanz- und Versicherungsdienstleistungen</t>
  </si>
  <si>
    <t>Grundstücks- und Wohnungswesen</t>
  </si>
  <si>
    <t>Erbringung von freiberuflichen, wissenschaftlichen und technischen Dienstleistungen</t>
  </si>
  <si>
    <t>Erbringung von sonstigen wirtschaftlichen Dienstleistungen</t>
  </si>
  <si>
    <t>Öffentliche Verwaltung, Verteidigung, Sozialversicherung</t>
  </si>
  <si>
    <t>Erziehung und Unterricht</t>
  </si>
  <si>
    <t>Gesundheits- und Sozialwesen</t>
  </si>
  <si>
    <t>Kunst, Unterhaltung und Erholung</t>
  </si>
  <si>
    <t>Erbringung von sonstigen Dienstleistungen</t>
  </si>
  <si>
    <t>Bergbau und Gewinnung von Steinen und Erden</t>
  </si>
  <si>
    <t>Private Haushalte mit Hauspersonal; Herstellung von Waren und Erbringung von Dienstleistungen durch private Haushalte für den Eigenbedarf ohne ausgeprägten Schwerpunkt</t>
  </si>
  <si>
    <t>Exterritoriale Organisationen und Körperschaften</t>
  </si>
  <si>
    <t>Verarbeitendes Gewerbe</t>
  </si>
  <si>
    <t>Energieversorgung</t>
  </si>
  <si>
    <t>Wasserversorgung; Abwasser- und Abfallentsorgung und Beseitigung von Umweltverschmutzungen</t>
  </si>
  <si>
    <t>Baugewerbe</t>
  </si>
  <si>
    <t>Handel; Instandhaltung und Reparatur von Kraftfahrzeugen</t>
  </si>
  <si>
    <t>Verkehr und Lagerei</t>
  </si>
  <si>
    <t>Gastgewerbe</t>
  </si>
  <si>
    <t>Zielbranche</t>
  </si>
  <si>
    <t>Zeit für WE</t>
  </si>
  <si>
    <t>HDL beansprucht</t>
  </si>
  <si>
    <t>HDL vorstellbar</t>
  </si>
  <si>
    <t>unsicher</t>
  </si>
  <si>
    <t>Partner/in ist eingebunden</t>
  </si>
  <si>
    <t>nicht möglich</t>
  </si>
  <si>
    <t>Partner/in einbinden</t>
  </si>
  <si>
    <t>partner_integrated</t>
  </si>
  <si>
    <t>pwe_targetgroup</t>
  </si>
  <si>
    <t>pwe_targetgroup_family_phase</t>
  </si>
  <si>
    <t>pwe_targetgroup_parenttime</t>
  </si>
  <si>
    <t>pwe_targetgroup_parenttime_specialsupport</t>
  </si>
  <si>
    <t>pwe_online</t>
  </si>
  <si>
    <t>pwe_acquisition_pause</t>
  </si>
  <si>
    <t>pwe_acquisition_pause_reason</t>
  </si>
  <si>
    <t>pwe_acquisition_pause_reason_care</t>
  </si>
  <si>
    <t>pwe_labour_interruption</t>
  </si>
  <si>
    <t>pwe_family_phase_minijob</t>
  </si>
  <si>
    <t>pwe_labour_time_scope</t>
  </si>
  <si>
    <t>pwe_hdl_claimed</t>
  </si>
  <si>
    <t>pwe_hdl_conceivable</t>
  </si>
  <si>
    <t>pwe_partner_integrated</t>
  </si>
  <si>
    <t>pwe_partner_integration</t>
  </si>
  <si>
    <t>pwe_industry</t>
  </si>
  <si>
    <t>pwe_industry_wish</t>
  </si>
  <si>
    <t>ZG „Kernzielgruppe“ keine abgeschlossene Berufsausbildung/
kein abgeschlossenes Studium vor: Die/der Teilnehmende verfügt über eine adäquate
Berufserfahrung</t>
  </si>
  <si>
    <t>ZG „Pflegende, die nicht gleichzeitig erwerbstätig sind“ keine
abgeschlossene Berufsausbildung/ kein abgeschlossenes Studium vor: Die/der Teilnehmende verfügt
über eine adäquate Berufserfahrung</t>
  </si>
  <si>
    <t>Kernzielgruppe ohne BA, aber Berufserfahrung</t>
  </si>
  <si>
    <t>Pflegende ohne BA, aber Berufserfahrung</t>
  </si>
  <si>
    <t>Statuswechsel</t>
  </si>
  <si>
    <t>Falls Verweildauer im Projekt größer als 7 Monate</t>
  </si>
  <si>
    <t>Umschulung</t>
  </si>
  <si>
    <t>Qualifizierung</t>
  </si>
  <si>
    <t>Sonstiges</t>
  </si>
  <si>
    <t xml:space="preserve">trifft nicht zu </t>
  </si>
  <si>
    <t>Erwerbsvolumen wurde</t>
  </si>
  <si>
    <t>erhöht</t>
  </si>
  <si>
    <t>erhalten</t>
  </si>
  <si>
    <t>verringert</t>
  </si>
  <si>
    <t>Projektmodule</t>
  </si>
  <si>
    <t>Basismodule/Orientierung: Einsatz von Basismodulen zur Bedarfsklärung und Zielentwicklung</t>
  </si>
  <si>
    <t>Kontextklärung</t>
  </si>
  <si>
    <t>Kompetenzklärung</t>
  </si>
  <si>
    <t>Berufsorientierung</t>
  </si>
  <si>
    <t>Weitere/andere</t>
  </si>
  <si>
    <t>arbeitsmarktbezogen</t>
  </si>
  <si>
    <t>Selbstmarketing, Talentmarketing, Stellenrecherche</t>
  </si>
  <si>
    <t>Bewerbungsmodule, Bewerbungscoaching, Gehaltsverhandlungen</t>
  </si>
  <si>
    <t>Existenzgründungsseminare</t>
  </si>
  <si>
    <t>Training berufsrelevanter Basiskompetenzen</t>
  </si>
  <si>
    <t>personenbezogen</t>
  </si>
  <si>
    <t>Persönlichkeitsberatung, Training persönlicher und sozialer Kompetenzen</t>
  </si>
  <si>
    <t>Zeitmanagement</t>
  </si>
  <si>
    <t>Seminare für und mit (Ehe-)Partnern/-innen/Familienmodule</t>
  </si>
  <si>
    <t>Integrationsmaßnahmen</t>
  </si>
  <si>
    <t>Praktika, Hospitationen, Mentoring</t>
  </si>
  <si>
    <t>betriebliche Einarbeitung</t>
  </si>
  <si>
    <t>Anpassungs-/Umschulungs-/Weiterbildungsmaßnahmen</t>
  </si>
  <si>
    <t>Weiterbildung in Unternehmen</t>
  </si>
  <si>
    <t>Kursteilnahme erfolgreich abgeschlossen</t>
  </si>
  <si>
    <t xml:space="preserve">Qualifizierte Teilnahmebescheinigung liegt vor </t>
  </si>
  <si>
    <t>Mind. 5 Selbstlernmodule wurden erarbeitet</t>
  </si>
  <si>
    <t>HDL-Integration</t>
  </si>
  <si>
    <t>Ja, in Privathaushalt</t>
  </si>
  <si>
    <t>Ja, in anderen Bereich</t>
  </si>
  <si>
    <t>HDL-Integration anderer Bereich</t>
  </si>
  <si>
    <t>Institutioneller Bereich</t>
  </si>
  <si>
    <t>Bereich Private Pflege</t>
  </si>
  <si>
    <t>Sonstiger Bereich</t>
  </si>
  <si>
    <t>Beschäftigung</t>
  </si>
  <si>
    <t>Berufliche Integration</t>
  </si>
  <si>
    <t>In sv-pflichtige Beschäftigung</t>
  </si>
  <si>
    <t>In geförderte Beschäftigung</t>
  </si>
  <si>
    <t>In geringfügige Beschäftigung (Minijob)</t>
  </si>
  <si>
    <t>In Selbständigkeit</t>
  </si>
  <si>
    <t>Keine berufliche Integration</t>
  </si>
  <si>
    <t>trifft nicht zu (z.B. Pflege)</t>
  </si>
  <si>
    <t>Beschäftigungsumfang</t>
  </si>
  <si>
    <t>unbefristetes Beschäftigungsverhältnis</t>
  </si>
  <si>
    <t>Integration in folgende Branche</t>
  </si>
  <si>
    <t>Ursprungsberuf</t>
  </si>
  <si>
    <t>in Ursprungsberuf vermittelt</t>
  </si>
  <si>
    <t>qualifikationsgerecht vermittelt</t>
  </si>
  <si>
    <t>Nachbetreuung</t>
  </si>
  <si>
    <t>Fand eine Nachbetreuung statt:</t>
  </si>
  <si>
    <t>Statuswechsel während Nachbetreuung</t>
  </si>
  <si>
    <t>sv-pflichtige Beschäftigung</t>
  </si>
  <si>
    <t>Selbstständigkeit</t>
  </si>
  <si>
    <t>Gescheiterter Wiedereinstieg</t>
  </si>
  <si>
    <t>Zeit  WE</t>
  </si>
  <si>
    <t>Arbeitslosigkeit</t>
  </si>
  <si>
    <t>Dauer der Arbeitslosigkeit</t>
  </si>
  <si>
    <t>während der Familienphase Erfahrungen in einem Minijob gemacht</t>
  </si>
  <si>
    <t>edu_attainment_vocational_experience</t>
  </si>
  <si>
    <t>edu_attainment_vocational_experience2</t>
  </si>
  <si>
    <t>end_measure_project_stay</t>
  </si>
  <si>
    <t>volume_of_acquisition</t>
  </si>
  <si>
    <t>base_modules_orientation</t>
  </si>
  <si>
    <t>labor_market_related_competence_training</t>
  </si>
  <si>
    <t>competence_training</t>
  </si>
  <si>
    <t>integration_measure</t>
  </si>
  <si>
    <t>pwe_online_participation_success</t>
  </si>
  <si>
    <t>pwe_online_participation_qualified</t>
  </si>
  <si>
    <t>pwe_online_self_study</t>
  </si>
  <si>
    <t>hdl_integration</t>
  </si>
  <si>
    <t>hdl_integration_misc</t>
  </si>
  <si>
    <t>professional_integration</t>
  </si>
  <si>
    <t>volume_of_employment</t>
  </si>
  <si>
    <t>permanent_contract</t>
  </si>
  <si>
    <t>integration_sector</t>
  </si>
  <si>
    <t>matched_origin_profession</t>
  </si>
  <si>
    <t>matched_qualifications</t>
  </si>
  <si>
    <t>after_care</t>
  </si>
  <si>
    <t>after_care_professional_integration</t>
  </si>
  <si>
    <t>hdl_used</t>
  </si>
  <si>
    <t>hdl_imaginable</t>
  </si>
  <si>
    <t>partner_integration_imaginable</t>
  </si>
  <si>
    <t>unbekannt</t>
  </si>
  <si>
    <t>lm_employment_category_unemployement_duration</t>
  </si>
  <si>
    <t>Auszählungen</t>
  </si>
  <si>
    <t>Eltern(teil) nicht in Deutschland geboren</t>
  </si>
  <si>
    <t>Zielgruppe, Pflege und Fördervoraussetzungen</t>
  </si>
  <si>
    <t>Haushaltsnahe Dienstleitungen (HDL)</t>
  </si>
  <si>
    <t>Berufsbranchen der Teilnehmerinnen</t>
  </si>
  <si>
    <t>Programmspezifische Fragen zum Austritt</t>
  </si>
  <si>
    <t xml:space="preserve"> </t>
  </si>
  <si>
    <t>Geringfügig Selbständig</t>
  </si>
  <si>
    <t>lm_employment_category_selfemployed_reduced</t>
  </si>
  <si>
    <t>weniger als 1 Monat</t>
  </si>
  <si>
    <t>(V1.1)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</si>
</sst>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6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theme="1" tint="0.49998474074526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/>
      </patternFill>
    </fill>
    <fill>
      <patternFill patternType="solid">
        <fgColor theme="6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9" fontId="4" fillId="0" borderId="0" applyFont="0" applyFill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</cellStyleXfs>
  <cellXfs count="63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0" borderId="0" xfId="1" applyFont="1" applyFill="1" applyAlignment="1">
      <alignment horizontal="right"/>
    </xf>
    <xf numFmtId="0" fontId="0" fillId="0" borderId="0" xfId="1" applyFont="1" applyFill="1"/>
    <xf numFmtId="0" fontId="0" fillId="0" borderId="0" xfId="1" applyFont="1" applyFill="1" applyAlignment="1">
      <alignment horizontal="left"/>
    </xf>
    <xf numFmtId="0" fontId="0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0" fillId="3" borderId="0" xfId="0" applyFill="1"/>
    <xf numFmtId="0" fontId="0" fillId="3" borderId="0" xfId="0" applyFont="1" applyFill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left"/>
    </xf>
    <xf numFmtId="0" fontId="2" fillId="3" borderId="0" xfId="0" applyFont="1" applyFill="1"/>
    <xf numFmtId="0" fontId="3" fillId="0" borderId="0" xfId="0" applyFont="1"/>
    <xf numFmtId="0" fontId="5" fillId="0" borderId="0" xfId="0" applyFont="1" applyAlignment="1"/>
    <xf numFmtId="164" fontId="0" fillId="0" borderId="0" xfId="2" applyNumberFormat="1" applyFont="1"/>
    <xf numFmtId="0" fontId="6" fillId="0" borderId="0" xfId="0" applyFont="1" applyAlignment="1">
      <alignment horizontal="right"/>
    </xf>
    <xf numFmtId="0" fontId="0" fillId="0" borderId="0" xfId="0" quotePrefix="1"/>
    <xf numFmtId="0" fontId="7" fillId="0" borderId="0" xfId="0" applyFont="1"/>
    <xf numFmtId="0" fontId="8" fillId="4" borderId="0" xfId="0" applyFont="1" applyFill="1"/>
    <xf numFmtId="0" fontId="0" fillId="0" borderId="0" xfId="0" applyFont="1"/>
    <xf numFmtId="0" fontId="1" fillId="2" borderId="0" xfId="1" applyAlignment="1">
      <alignment horizontal="right"/>
    </xf>
    <xf numFmtId="0" fontId="1" fillId="2" borderId="0" xfId="1" applyAlignment="1">
      <alignment horizontal="left"/>
    </xf>
    <xf numFmtId="0" fontId="1" fillId="2" borderId="0" xfId="1"/>
    <xf numFmtId="0" fontId="1" fillId="2" borderId="0" xfId="1" applyAlignment="1">
      <alignment horizontal="left" vertical="top"/>
    </xf>
    <xf numFmtId="0" fontId="10" fillId="6" borderId="0" xfId="4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0" fillId="3" borderId="0" xfId="0" applyFont="1" applyFill="1" applyAlignment="1">
      <alignment horizontal="left" vertical="top"/>
    </xf>
    <xf numFmtId="0" fontId="0" fillId="0" borderId="0" xfId="0" applyAlignment="1">
      <alignment horizontal="left" vertical="top"/>
    </xf>
    <xf numFmtId="0" fontId="9" fillId="5" borderId="0" xfId="3"/>
    <xf numFmtId="0" fontId="11" fillId="7" borderId="0" xfId="0" applyFont="1" applyFill="1" applyAlignment="1">
      <alignment horizontal="left" vertical="top"/>
    </xf>
    <xf numFmtId="0" fontId="3" fillId="0" borderId="0" xfId="0" applyFont="1" applyFill="1"/>
    <xf numFmtId="0" fontId="9" fillId="5" borderId="0" xfId="3" applyAlignment="1">
      <alignment horizontal="left"/>
    </xf>
    <xf numFmtId="0" fontId="9" fillId="5" borderId="0" xfId="3" applyAlignment="1">
      <alignment horizontal="left" vertical="top"/>
    </xf>
    <xf numFmtId="14" fontId="12" fillId="0" borderId="0" xfId="0" applyNumberFormat="1" applyFont="1"/>
    <xf numFmtId="0" fontId="8" fillId="4" borderId="0" xfId="0" applyFont="1" applyFill="1" applyAlignment="1">
      <alignment horizontal="center"/>
    </xf>
    <xf numFmtId="0" fontId="14" fillId="9" borderId="0" xfId="6" applyFont="1"/>
    <xf numFmtId="0" fontId="14" fillId="8" borderId="0" xfId="5" applyFont="1"/>
    <xf numFmtId="0" fontId="7" fillId="9" borderId="0" xfId="6" applyFont="1"/>
    <xf numFmtId="0" fontId="0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8" fillId="7" borderId="0" xfId="0" applyFont="1" applyFill="1" applyAlignment="1">
      <alignment horizontal="center"/>
    </xf>
    <xf numFmtId="0" fontId="15" fillId="0" borderId="0" xfId="0" applyFont="1"/>
    <xf numFmtId="0" fontId="0" fillId="0" borderId="0" xfId="0" applyAlignment="1">
      <alignment wrapText="1"/>
    </xf>
    <xf numFmtId="0" fontId="0" fillId="10" borderId="0" xfId="0" applyFill="1" applyAlignment="1"/>
    <xf numFmtId="0" fontId="0" fillId="0" borderId="0" xfId="0" applyAlignment="1"/>
    <xf numFmtId="0" fontId="0" fillId="0" borderId="0" xfId="0" applyFill="1" applyAlignment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wrapText="1"/>
    </xf>
    <xf numFmtId="0" fontId="9" fillId="5" borderId="0" xfId="3" applyAlignment="1">
      <alignment horizontal="left" wrapText="1"/>
    </xf>
    <xf numFmtId="0" fontId="9" fillId="5" borderId="0" xfId="3" applyAlignment="1"/>
    <xf numFmtId="0" fontId="9" fillId="5" borderId="0" xfId="3" applyAlignment="1">
      <alignment horizontal="right"/>
    </xf>
    <xf numFmtId="0" fontId="3" fillId="2" borderId="0" xfId="1" applyFont="1"/>
    <xf numFmtId="15" fontId="0" fillId="0" borderId="0" xfId="0" quotePrefix="1" applyNumberFormat="1"/>
    <xf numFmtId="0" fontId="3" fillId="0" borderId="0" xfId="0" quotePrefix="1" applyFont="1"/>
    <xf numFmtId="0" fontId="5" fillId="0" borderId="0" xfId="0" applyFont="1" applyAlignment="1">
      <alignment horizontal="center"/>
    </xf>
    <xf numFmtId="0" fontId="8" fillId="7" borderId="0" xfId="0" applyFont="1" applyFill="1" applyAlignment="1">
      <alignment horizontal="center"/>
    </xf>
  </cellXfs>
  <cellStyles count="7">
    <cellStyle name="Akzent1" xfId="5" builtinId="29"/>
    <cellStyle name="Akzent3" xfId="6" builtinId="37"/>
    <cellStyle name="Gut" xfId="3" builtinId="26"/>
    <cellStyle name="Neutral" xfId="1" builtinId="28"/>
    <cellStyle name="Prozent" xfId="2" builtinId="5"/>
    <cellStyle name="Schlecht" xfId="4" builtinId="27"/>
    <cellStyle name="Standard" xfId="0" builtinId="0"/>
  </cellStyles>
  <dxfs count="1">
    <dxf>
      <font>
        <color rgb="FF9C0006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Status</a:t>
            </a:r>
            <a:r>
              <a:rPr lang="de-DE" baseline="0"/>
              <a:t> bei Eintritt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(Überblick!$A$28,Überblick!$A$48:$A$49,Überblick!$A$52:$A$60)</c:f>
              <c:strCache>
                <c:ptCount val="12"/>
                <c:pt idx="0">
                  <c:v>Arbeitslos</c:v>
                </c:pt>
                <c:pt idx="1">
                  <c:v>Vollzeit erwerbstätig</c:v>
                </c:pt>
                <c:pt idx="2">
                  <c:v>Teilzeit erwerbstätig</c:v>
                </c:pt>
                <c:pt idx="3">
                  <c:v>Arbeitssuchend</c:v>
                </c:pt>
                <c:pt idx="4">
                  <c:v>Geringfügig beschäftigt</c:v>
                </c:pt>
                <c:pt idx="5">
                  <c:v>Selbständig</c:v>
                </c:pt>
                <c:pt idx="6">
                  <c:v>Allgemeinb. Schule</c:v>
                </c:pt>
                <c:pt idx="7">
                  <c:v>Auszubildende im Betrieb</c:v>
                </c:pt>
                <c:pt idx="8">
                  <c:v>In schulischer oder außerbetriebl. Ausb.</c:v>
                </c:pt>
                <c:pt idx="9">
                  <c:v>Vollzeitstudent</c:v>
                </c:pt>
                <c:pt idx="10">
                  <c:v>Sonstigen Aus- und Weiterbildung</c:v>
                </c:pt>
                <c:pt idx="11">
                  <c:v>Nicht erwerbstätig</c:v>
                </c:pt>
              </c:strCache>
            </c:strRef>
          </c:cat>
          <c:val>
            <c:numRef>
              <c:f>(Überblick!$C$30,Überblick!$C$48:$C$49,Überblick!$C$52:$C$60)</c:f>
              <c:numCache>
                <c:formatCode>0.0%</c:formatCode>
                <c:ptCount val="12"/>
                <c:pt idx="0">
                  <c:v>0.52</c:v>
                </c:pt>
                <c:pt idx="1">
                  <c:v>0</c:v>
                </c:pt>
                <c:pt idx="2">
                  <c:v>0</c:v>
                </c:pt>
                <c:pt idx="3">
                  <c:v>0.85</c:v>
                </c:pt>
                <c:pt idx="4">
                  <c:v>0.1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0.18</c:v>
                </c:pt>
                <c:pt idx="11">
                  <c:v>0.4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-25"/>
        <c:axId val="109108224"/>
        <c:axId val="109110016"/>
      </c:barChart>
      <c:catAx>
        <c:axId val="109108224"/>
        <c:scaling>
          <c:orientation val="maxMin"/>
        </c:scaling>
        <c:delete val="0"/>
        <c:axPos val="l"/>
        <c:majorTickMark val="none"/>
        <c:minorTickMark val="none"/>
        <c:tickLblPos val="nextTo"/>
        <c:crossAx val="109110016"/>
        <c:crosses val="autoZero"/>
        <c:auto val="1"/>
        <c:lblAlgn val="ctr"/>
        <c:lblOffset val="100"/>
        <c:noMultiLvlLbl val="0"/>
      </c:catAx>
      <c:valAx>
        <c:axId val="109110016"/>
        <c:scaling>
          <c:orientation val="minMax"/>
          <c:max val="1"/>
          <c:min val="0"/>
        </c:scaling>
        <c:delete val="0"/>
        <c:axPos val="t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.0%" sourceLinked="1"/>
        <c:majorTickMark val="none"/>
        <c:minorTickMark val="none"/>
        <c:tickLblPos val="nextTo"/>
        <c:spPr>
          <a:ln w="9525">
            <a:noFill/>
          </a:ln>
        </c:spPr>
        <c:crossAx val="109108224"/>
        <c:crosses val="autoZero"/>
        <c:crossBetween val="between"/>
        <c:majorUnit val="0.2"/>
      </c:valAx>
      <c:spPr>
        <a:ln>
          <a:solidFill>
            <a:schemeClr val="accent1"/>
          </a:solidFill>
        </a:ln>
      </c:spPr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Ursprungs- und Zielbranchen bei Eintritt </a:t>
            </a:r>
            <a:br>
              <a:rPr lang="de-DE"/>
            </a:br>
            <a:r>
              <a:rPr lang="de-DE"/>
              <a:t>(Mehrfachnennungen möglich)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'PWE-Ausw'!$H$103</c:f>
              <c:strCache>
                <c:ptCount val="1"/>
                <c:pt idx="0">
                  <c:v>Zielbranche n=320</c:v>
                </c:pt>
              </c:strCache>
            </c:strRef>
          </c:tx>
          <c:invertIfNegative val="0"/>
          <c:cat>
            <c:strRef>
              <c:f>'PWE-Ausw'!$E$81:$E$101</c:f>
              <c:strCache>
                <c:ptCount val="21"/>
                <c:pt idx="0">
                  <c:v>Land- und Forstwirtschaft, Fischerei</c:v>
                </c:pt>
                <c:pt idx="1">
                  <c:v>Information und Kommunikation</c:v>
                </c:pt>
                <c:pt idx="2">
                  <c:v>Erbringung von Finanz- und Versicherungsdienstleistungen</c:v>
                </c:pt>
                <c:pt idx="3">
                  <c:v>Grundstücks- und Wohnungswesen</c:v>
                </c:pt>
                <c:pt idx="4">
                  <c:v>Erbringung von freiberuflichen, wissenschaftlichen und technischen Dienstleistungen</c:v>
                </c:pt>
                <c:pt idx="5">
                  <c:v>Erbringung von sonstigen wirtschaftlichen Dienstleistungen</c:v>
                </c:pt>
                <c:pt idx="6">
                  <c:v>Öffentliche Verwaltung, Verteidigung, Sozialversicherung</c:v>
                </c:pt>
                <c:pt idx="7">
                  <c:v>Erziehung und Unterricht</c:v>
                </c:pt>
                <c:pt idx="8">
                  <c:v>Gesundheits- und Sozialwesen</c:v>
                </c:pt>
                <c:pt idx="9">
                  <c:v>Kunst, Unterhaltung und Erholung</c:v>
                </c:pt>
                <c:pt idx="10">
                  <c:v>Erbringung von sonstigen Dienstleistungen</c:v>
                </c:pt>
                <c:pt idx="11">
                  <c:v>Bergbau und Gewinnung von Steinen und Erden</c:v>
                </c:pt>
                <c:pt idx="12">
                  <c:v>Private Haushalte mit Hauspersonal; Herstellung von Waren und Erbringung von Dienstleistungen durch private Haushalte für den Eigenbedarf ohne ausgeprägten Schwerpunkt</c:v>
                </c:pt>
                <c:pt idx="13">
                  <c:v>Exterritoriale Organisationen und Körperschaften</c:v>
                </c:pt>
                <c:pt idx="14">
                  <c:v>Verarbeitendes Gewerbe</c:v>
                </c:pt>
                <c:pt idx="15">
                  <c:v>Energieversorgung</c:v>
                </c:pt>
                <c:pt idx="16">
                  <c:v>Wasserversorgung; Abwasser- und Abfallentsorgung und Beseitigung von Umweltverschmutzungen</c:v>
                </c:pt>
                <c:pt idx="17">
                  <c:v>Baugewerbe</c:v>
                </c:pt>
                <c:pt idx="18">
                  <c:v>Handel; Instandhaltung und Reparatur von Kraftfahrzeugen</c:v>
                </c:pt>
                <c:pt idx="19">
                  <c:v>Verkehr und Lagerei</c:v>
                </c:pt>
                <c:pt idx="20">
                  <c:v>Gastgewerbe</c:v>
                </c:pt>
              </c:strCache>
            </c:strRef>
          </c:cat>
          <c:val>
            <c:numRef>
              <c:f>'PWE-Ausw'!$F$103:$F$123</c:f>
              <c:numCache>
                <c:formatCode>General</c:formatCode>
                <c:ptCount val="21"/>
                <c:pt idx="0">
                  <c:v>2</c:v>
                </c:pt>
                <c:pt idx="1">
                  <c:v>26</c:v>
                </c:pt>
                <c:pt idx="2">
                  <c:v>22</c:v>
                </c:pt>
                <c:pt idx="3">
                  <c:v>14</c:v>
                </c:pt>
                <c:pt idx="4">
                  <c:v>9</c:v>
                </c:pt>
                <c:pt idx="5">
                  <c:v>22</c:v>
                </c:pt>
                <c:pt idx="6">
                  <c:v>39</c:v>
                </c:pt>
                <c:pt idx="7">
                  <c:v>41</c:v>
                </c:pt>
                <c:pt idx="8">
                  <c:v>42</c:v>
                </c:pt>
                <c:pt idx="9">
                  <c:v>16</c:v>
                </c:pt>
                <c:pt idx="10">
                  <c:v>5</c:v>
                </c:pt>
                <c:pt idx="11">
                  <c:v>2</c:v>
                </c:pt>
                <c:pt idx="12">
                  <c:v>0</c:v>
                </c:pt>
                <c:pt idx="13">
                  <c:v>3</c:v>
                </c:pt>
                <c:pt idx="14">
                  <c:v>13</c:v>
                </c:pt>
                <c:pt idx="15">
                  <c:v>11</c:v>
                </c:pt>
                <c:pt idx="16">
                  <c:v>9</c:v>
                </c:pt>
                <c:pt idx="17">
                  <c:v>13</c:v>
                </c:pt>
                <c:pt idx="18">
                  <c:v>17</c:v>
                </c:pt>
                <c:pt idx="19">
                  <c:v>6</c:v>
                </c:pt>
                <c:pt idx="20">
                  <c:v>8</c:v>
                </c:pt>
              </c:numCache>
            </c:numRef>
          </c:val>
        </c:ser>
        <c:ser>
          <c:idx val="0"/>
          <c:order val="1"/>
          <c:tx>
            <c:strRef>
              <c:f>'PWE-Ausw'!$H$81</c:f>
              <c:strCache>
                <c:ptCount val="1"/>
                <c:pt idx="0">
                  <c:v>Ursprungsbranche n=142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'PWE-Ausw'!$E$81:$E$101</c:f>
              <c:strCache>
                <c:ptCount val="21"/>
                <c:pt idx="0">
                  <c:v>Land- und Forstwirtschaft, Fischerei</c:v>
                </c:pt>
                <c:pt idx="1">
                  <c:v>Information und Kommunikation</c:v>
                </c:pt>
                <c:pt idx="2">
                  <c:v>Erbringung von Finanz- und Versicherungsdienstleistungen</c:v>
                </c:pt>
                <c:pt idx="3">
                  <c:v>Grundstücks- und Wohnungswesen</c:v>
                </c:pt>
                <c:pt idx="4">
                  <c:v>Erbringung von freiberuflichen, wissenschaftlichen und technischen Dienstleistungen</c:v>
                </c:pt>
                <c:pt idx="5">
                  <c:v>Erbringung von sonstigen wirtschaftlichen Dienstleistungen</c:v>
                </c:pt>
                <c:pt idx="6">
                  <c:v>Öffentliche Verwaltung, Verteidigung, Sozialversicherung</c:v>
                </c:pt>
                <c:pt idx="7">
                  <c:v>Erziehung und Unterricht</c:v>
                </c:pt>
                <c:pt idx="8">
                  <c:v>Gesundheits- und Sozialwesen</c:v>
                </c:pt>
                <c:pt idx="9">
                  <c:v>Kunst, Unterhaltung und Erholung</c:v>
                </c:pt>
                <c:pt idx="10">
                  <c:v>Erbringung von sonstigen Dienstleistungen</c:v>
                </c:pt>
                <c:pt idx="11">
                  <c:v>Bergbau und Gewinnung von Steinen und Erden</c:v>
                </c:pt>
                <c:pt idx="12">
                  <c:v>Private Haushalte mit Hauspersonal; Herstellung von Waren und Erbringung von Dienstleistungen durch private Haushalte für den Eigenbedarf ohne ausgeprägten Schwerpunkt</c:v>
                </c:pt>
                <c:pt idx="13">
                  <c:v>Exterritoriale Organisationen und Körperschaften</c:v>
                </c:pt>
                <c:pt idx="14">
                  <c:v>Verarbeitendes Gewerbe</c:v>
                </c:pt>
                <c:pt idx="15">
                  <c:v>Energieversorgung</c:v>
                </c:pt>
                <c:pt idx="16">
                  <c:v>Wasserversorgung; Abwasser- und Abfallentsorgung und Beseitigung von Umweltverschmutzungen</c:v>
                </c:pt>
                <c:pt idx="17">
                  <c:v>Baugewerbe</c:v>
                </c:pt>
                <c:pt idx="18">
                  <c:v>Handel; Instandhaltung und Reparatur von Kraftfahrzeugen</c:v>
                </c:pt>
                <c:pt idx="19">
                  <c:v>Verkehr und Lagerei</c:v>
                </c:pt>
                <c:pt idx="20">
                  <c:v>Gastgewerbe</c:v>
                </c:pt>
              </c:strCache>
            </c:strRef>
          </c:cat>
          <c:val>
            <c:numRef>
              <c:f>'PWE-Ausw'!$F$81:$F$101</c:f>
              <c:numCache>
                <c:formatCode>General</c:formatCode>
                <c:ptCount val="21"/>
                <c:pt idx="0">
                  <c:v>1</c:v>
                </c:pt>
                <c:pt idx="1">
                  <c:v>13</c:v>
                </c:pt>
                <c:pt idx="2">
                  <c:v>17</c:v>
                </c:pt>
                <c:pt idx="3">
                  <c:v>3</c:v>
                </c:pt>
                <c:pt idx="4">
                  <c:v>7</c:v>
                </c:pt>
                <c:pt idx="5">
                  <c:v>15</c:v>
                </c:pt>
                <c:pt idx="6">
                  <c:v>8</c:v>
                </c:pt>
                <c:pt idx="7">
                  <c:v>11</c:v>
                </c:pt>
                <c:pt idx="8">
                  <c:v>18</c:v>
                </c:pt>
                <c:pt idx="9">
                  <c:v>4</c:v>
                </c:pt>
                <c:pt idx="10">
                  <c:v>3</c:v>
                </c:pt>
                <c:pt idx="11">
                  <c:v>0</c:v>
                </c:pt>
                <c:pt idx="12">
                  <c:v>0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0</c:v>
                </c:pt>
                <c:pt idx="17">
                  <c:v>4</c:v>
                </c:pt>
                <c:pt idx="18">
                  <c:v>14</c:v>
                </c:pt>
                <c:pt idx="19">
                  <c:v>6</c:v>
                </c:pt>
                <c:pt idx="20">
                  <c:v>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12637824"/>
        <c:axId val="112639360"/>
      </c:barChart>
      <c:catAx>
        <c:axId val="112637824"/>
        <c:scaling>
          <c:orientation val="minMax"/>
        </c:scaling>
        <c:delete val="0"/>
        <c:axPos val="l"/>
        <c:majorTickMark val="none"/>
        <c:minorTickMark val="none"/>
        <c:tickLblPos val="nextTo"/>
        <c:crossAx val="112639360"/>
        <c:crosses val="autoZero"/>
        <c:auto val="1"/>
        <c:lblAlgn val="ctr"/>
        <c:lblOffset val="100"/>
        <c:noMultiLvlLbl val="0"/>
      </c:catAx>
      <c:valAx>
        <c:axId val="112639360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crossAx val="11263782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>
      <c:oddHeader>&amp;ZAuswertung der Teilnehmenden im ESF-Programm</c:oddHeader>
    </c:headerFooter>
    <c:pageMargins b="0.78740157499999996" l="0.7" r="0.7" t="0.78740157499999996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61</xdr:row>
      <xdr:rowOff>19050</xdr:rowOff>
    </xdr:from>
    <xdr:to>
      <xdr:col>2</xdr:col>
      <xdr:colOff>685800</xdr:colOff>
      <xdr:row>61</xdr:row>
      <xdr:rowOff>3933825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217</xdr:row>
      <xdr:rowOff>9524</xdr:rowOff>
    </xdr:from>
    <xdr:to>
      <xdr:col>2</xdr:col>
      <xdr:colOff>638175</xdr:colOff>
      <xdr:row>247</xdr:row>
      <xdr:rowOff>1009649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WE_Teilnehmend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hdaten"/>
      <sheetName val="Metadaten"/>
    </sheetNames>
    <sheetDataSet>
      <sheetData sheetId="0">
        <row r="1">
          <cell r="A1" t="str">
            <v>beneficiary_name</v>
          </cell>
          <cell r="B1" t="str">
            <v>nuts1</v>
          </cell>
          <cell r="C1" t="str">
            <v>regioncategory_id</v>
          </cell>
          <cell r="D1" t="str">
            <v>gender</v>
          </cell>
          <cell r="E1" t="str">
            <v>personal_id</v>
          </cell>
          <cell r="F1" t="str">
            <v>start_date</v>
          </cell>
          <cell r="G1" t="str">
            <v>planned_end_date</v>
          </cell>
          <cell r="H1" t="str">
            <v>end_date</v>
          </cell>
          <cell r="I1" t="str">
            <v>has_errors</v>
          </cell>
          <cell r="J1" t="str">
            <v>valid</v>
          </cell>
          <cell r="K1" t="str">
            <v>number_of_breaks</v>
          </cell>
          <cell r="L1" t="str">
            <v>da_disabled</v>
          </cell>
          <cell r="M1" t="str">
            <v>da_migrant</v>
          </cell>
          <cell r="N1" t="str">
            <v>da_minority</v>
          </cell>
          <cell r="O1" t="str">
            <v>da_other_disadvantage</v>
          </cell>
          <cell r="P1" t="str">
            <v>da_resident</v>
          </cell>
          <cell r="Q1" t="str">
            <v>edu_attainment_school</v>
          </cell>
          <cell r="R1" t="str">
            <v>edu_attainment_vocational</v>
          </cell>
          <cell r="S1" t="str">
            <v>edu_attainment_vocational_experience</v>
          </cell>
          <cell r="T1" t="str">
            <v>edu_attainment_vocational_experience2</v>
          </cell>
          <cell r="U1" t="str">
            <v>hh_dependentchildren</v>
          </cell>
          <cell r="V1" t="str">
            <v>hh_employed</v>
          </cell>
          <cell r="W1" t="str">
            <v>hh_singleparent_depended</v>
          </cell>
          <cell r="X1" t="str">
            <v>lm_employment_category_education_enterprise</v>
          </cell>
          <cell r="Y1" t="str">
            <v>lm_employment_category_education_school</v>
          </cell>
          <cell r="Z1" t="str">
            <v>lm_employment_category_employed</v>
          </cell>
          <cell r="AA1" t="str">
            <v>lm_employment_category_fulltime_student</v>
          </cell>
          <cell r="AB1" t="str">
            <v>lm_employment_category_inactive</v>
          </cell>
          <cell r="AC1" t="str">
            <v>lm_employment_category_lookingforwork</v>
          </cell>
          <cell r="AD1" t="str">
            <v>lm_employment_category_school</v>
          </cell>
          <cell r="AE1" t="str">
            <v>lm_employment_category_selfemployed</v>
          </cell>
          <cell r="AF1" t="str">
            <v>lm_employment_category_selfemployed_reduced</v>
          </cell>
          <cell r="AG1" t="str">
            <v>lm_employment_category_training</v>
          </cell>
          <cell r="AH1" t="str">
            <v>lm_employment_category_underemployed</v>
          </cell>
          <cell r="AI1" t="str">
            <v>lm_employment_category_underemployed_reduced</v>
          </cell>
          <cell r="AJ1" t="str">
            <v>lm_employment_category_unemployed</v>
          </cell>
          <cell r="AK1" t="str">
            <v>lm_employment_category_unemployement_duration</v>
          </cell>
          <cell r="AL1" t="str">
            <v>lm_employment_category_unemployment_type</v>
          </cell>
          <cell r="AM1" t="str">
            <v>lm_employment_supportpurchased</v>
          </cell>
          <cell r="AN1" t="str">
            <v>misc_german_nationality</v>
          </cell>
          <cell r="AO1" t="str">
            <v>pwe_acquisition_pause</v>
          </cell>
          <cell r="AP1" t="str">
            <v>pwe_acquisition_pause_reason</v>
          </cell>
          <cell r="AQ1" t="str">
            <v>pwe_acquisition_pause_reason_care</v>
          </cell>
          <cell r="AR1" t="str">
            <v>pwe_family_phase_minijob</v>
          </cell>
          <cell r="AS1" t="str">
            <v>pwe_hdl_claimed</v>
          </cell>
          <cell r="AT1" t="str">
            <v>pwe_hdl_conceivable</v>
          </cell>
          <cell r="AU1" t="str">
            <v>pwe_industry</v>
          </cell>
          <cell r="AV1" t="str">
            <v>pwe_industry_wish</v>
          </cell>
          <cell r="AW1" t="str">
            <v>pwe_labour_interruption</v>
          </cell>
          <cell r="AX1" t="str">
            <v>pwe_labour_time_scope</v>
          </cell>
          <cell r="AY1" t="str">
            <v>pwe_online</v>
          </cell>
          <cell r="AZ1" t="str">
            <v>pwe_partner_integrated</v>
          </cell>
          <cell r="BA1" t="str">
            <v>pwe_partner_integration</v>
          </cell>
          <cell r="BB1" t="str">
            <v>pwe_targetgroup</v>
          </cell>
          <cell r="BC1" t="str">
            <v>pwe_targetgroup_family_phase</v>
          </cell>
          <cell r="BD1" t="str">
            <v>pwe_targetgroup_parenttime</v>
          </cell>
          <cell r="BE1" t="str">
            <v>pwe_targetgroup_parenttime_specialsupport</v>
          </cell>
          <cell r="BF1" t="str">
            <v>after_care</v>
          </cell>
          <cell r="BG1" t="str">
            <v>after_care_professional_integration</v>
          </cell>
          <cell r="BH1" t="str">
            <v>base_modules_orientation</v>
          </cell>
          <cell r="BI1" t="str">
            <v>base_modules_orientation_text</v>
          </cell>
          <cell r="BJ1" t="str">
            <v>competence_training</v>
          </cell>
          <cell r="BK1" t="str">
            <v>competence_training_text</v>
          </cell>
          <cell r="BL1" t="str">
            <v>end_measure_project_stay</v>
          </cell>
          <cell r="BM1" t="str">
            <v>end_measure_others1</v>
          </cell>
          <cell r="BN1" t="str">
            <v>end_measure_others1_duration</v>
          </cell>
          <cell r="BO1" t="str">
            <v>end_measure_others2</v>
          </cell>
          <cell r="BP1" t="str">
            <v>end_measure_others2_duration</v>
          </cell>
          <cell r="BQ1" t="str">
            <v>end_measure_others3</v>
          </cell>
          <cell r="BR1" t="str">
            <v>end_measure_others3_duration</v>
          </cell>
          <cell r="BS1" t="str">
            <v>end_measure_others4</v>
          </cell>
          <cell r="BT1" t="str">
            <v>end_measure_others4_duration</v>
          </cell>
          <cell r="BU1" t="str">
            <v>end_measure_others5</v>
          </cell>
          <cell r="BV1" t="str">
            <v>end_measure_others5_duration</v>
          </cell>
          <cell r="BW1" t="str">
            <v>end_measure_others6</v>
          </cell>
          <cell r="BX1" t="str">
            <v>end_measure_others6_duration</v>
          </cell>
          <cell r="BY1" t="str">
            <v>end_measure_others7</v>
          </cell>
          <cell r="BZ1" t="str">
            <v>end_measure_others7_duration</v>
          </cell>
          <cell r="CA1" t="str">
            <v>end_measure_others8</v>
          </cell>
          <cell r="CB1" t="str">
            <v>end_measure_others8_duration</v>
          </cell>
          <cell r="CC1" t="str">
            <v>end_measure_others9</v>
          </cell>
          <cell r="CD1" t="str">
            <v>end_measure_others9_duration</v>
          </cell>
          <cell r="CE1" t="str">
            <v>hdl_imaginable</v>
          </cell>
          <cell r="CF1" t="str">
            <v>hdl_integration</v>
          </cell>
          <cell r="CG1" t="str">
            <v>hdl_integration_misc</v>
          </cell>
          <cell r="CH1" t="str">
            <v>hdl_used</v>
          </cell>
          <cell r="CI1" t="str">
            <v>integration_measure</v>
          </cell>
          <cell r="CJ1" t="str">
            <v>integration_measure_text</v>
          </cell>
          <cell r="CK1" t="str">
            <v>integration_sector</v>
          </cell>
          <cell r="CL1" t="str">
            <v>labor_market_related_competence_training</v>
          </cell>
          <cell r="CM1" t="str">
            <v>labor_market_related_competence_training_text_text</v>
          </cell>
          <cell r="CN1" t="str">
            <v>matched_origin_profession</v>
          </cell>
          <cell r="CO1" t="str">
            <v>matched_qualifications</v>
          </cell>
          <cell r="CP1" t="str">
            <v>minijob_to_si</v>
          </cell>
          <cell r="CQ1" t="str">
            <v>new_job_or_self_employed</v>
          </cell>
          <cell r="CR1" t="str">
            <v>new_job_search</v>
          </cell>
          <cell r="CS1" t="str">
            <v>partner_integrated</v>
          </cell>
          <cell r="CT1" t="str">
            <v>partner_integration_imaginable</v>
          </cell>
          <cell r="CU1" t="str">
            <v>permanent_contract</v>
          </cell>
          <cell r="CV1" t="str">
            <v>professional_integration</v>
          </cell>
          <cell r="CW1" t="str">
            <v>pwe_online_participation_qualified</v>
          </cell>
          <cell r="CX1" t="str">
            <v>pwe_online_participation_success</v>
          </cell>
          <cell r="CY1" t="str">
            <v>pwe_online_self_study</v>
          </cell>
          <cell r="CZ1" t="str">
            <v>qualification_pwe</v>
          </cell>
          <cell r="DA1" t="str">
            <v>school_job_education</v>
          </cell>
          <cell r="DB1" t="str">
            <v>status_end_measure</v>
          </cell>
          <cell r="DC1" t="str">
            <v>volume_of_acquisition</v>
          </cell>
          <cell r="DD1" t="str">
            <v>volume_of_employment</v>
          </cell>
          <cell r="DE1" t="str">
            <v>beneficiary_id</v>
          </cell>
          <cell r="DF1" t="str">
            <v>organisation_name</v>
          </cell>
          <cell r="DG1" t="str">
            <v>project_name</v>
          </cell>
          <cell r="DH1" t="str">
            <v>participant_uuid</v>
          </cell>
          <cell r="DI1" t="str">
            <v>age</v>
          </cell>
          <cell r="DJ1" t="str">
            <v>completeness_entry</v>
          </cell>
          <cell r="DK1" t="str">
            <v>completeness_exit</v>
          </cell>
          <cell r="DL1" t="str">
            <v>year_of_entry</v>
          </cell>
          <cell r="DM1" t="str">
            <v>year_of_exit</v>
          </cell>
          <cell r="DN1" t="str">
            <v>CO01</v>
          </cell>
          <cell r="DO1" t="str">
            <v>CO02</v>
          </cell>
          <cell r="DP1" t="str">
            <v>CO03</v>
          </cell>
          <cell r="DQ1" t="str">
            <v>CO04</v>
          </cell>
          <cell r="DR1" t="str">
            <v>CO05</v>
          </cell>
          <cell r="DS1" t="str">
            <v>CO06</v>
          </cell>
          <cell r="DT1" t="str">
            <v>CO07</v>
          </cell>
          <cell r="DU1" t="str">
            <v>CO08</v>
          </cell>
          <cell r="DV1" t="str">
            <v>CO09</v>
          </cell>
          <cell r="DW1" t="str">
            <v>CO10</v>
          </cell>
          <cell r="DX1" t="str">
            <v>CO11</v>
          </cell>
          <cell r="DY1" t="str">
            <v>CO12</v>
          </cell>
          <cell r="DZ1" t="str">
            <v>CO13</v>
          </cell>
          <cell r="EA1" t="str">
            <v>CO14</v>
          </cell>
          <cell r="EB1" t="str">
            <v>CO15</v>
          </cell>
          <cell r="EC1" t="str">
            <v>CO16</v>
          </cell>
          <cell r="ED1" t="str">
            <v>CO17</v>
          </cell>
          <cell r="EE1" t="str">
            <v>CO18</v>
          </cell>
          <cell r="EF1" t="str">
            <v>PO02</v>
          </cell>
          <cell r="EG1" t="str">
            <v>CR01</v>
          </cell>
          <cell r="EH1" t="str">
            <v>CR02</v>
          </cell>
          <cell r="EI1" t="str">
            <v>CR03</v>
          </cell>
          <cell r="EJ1" t="str">
            <v>CR04</v>
          </cell>
          <cell r="EK1" t="str">
            <v>CR05</v>
          </cell>
          <cell r="EL1" t="str">
            <v>A2.1</v>
          </cell>
        </row>
        <row r="2">
          <cell r="A2" t="str">
            <v>TEST</v>
          </cell>
          <cell r="B2" t="str">
            <v>DE2</v>
          </cell>
          <cell r="C2">
            <v>1</v>
          </cell>
          <cell r="D2">
            <v>0</v>
          </cell>
          <cell r="E2" t="str">
            <v>PWE-0001-000001</v>
          </cell>
          <cell r="F2">
            <v>42005</v>
          </cell>
          <cell r="G2">
            <v>42184</v>
          </cell>
          <cell r="H2">
            <v>42300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1</v>
          </cell>
          <cell r="Q2">
            <v>6</v>
          </cell>
          <cell r="R2">
            <v>4</v>
          </cell>
          <cell r="U2">
            <v>1</v>
          </cell>
          <cell r="V2">
            <v>0</v>
          </cell>
          <cell r="W2">
            <v>1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1</v>
          </cell>
          <cell r="AC2">
            <v>1</v>
          </cell>
          <cell r="AD2">
            <v>0</v>
          </cell>
          <cell r="AE2">
            <v>0</v>
          </cell>
          <cell r="AG2">
            <v>1</v>
          </cell>
          <cell r="AH2">
            <v>0</v>
          </cell>
          <cell r="AJ2">
            <v>0</v>
          </cell>
          <cell r="AM2">
            <v>0</v>
          </cell>
          <cell r="AN2">
            <v>1</v>
          </cell>
          <cell r="AO2">
            <v>2</v>
          </cell>
          <cell r="AP2">
            <v>2</v>
          </cell>
          <cell r="AQ2">
            <v>4</v>
          </cell>
          <cell r="AR2">
            <v>0</v>
          </cell>
          <cell r="AS2">
            <v>0</v>
          </cell>
          <cell r="AT2">
            <v>3</v>
          </cell>
          <cell r="AU2" t="str">
            <v>{13,""}</v>
          </cell>
          <cell r="AV2" t="str">
            <v>{13,14,15,""}</v>
          </cell>
          <cell r="AW2">
            <v>0</v>
          </cell>
          <cell r="AX2">
            <v>1</v>
          </cell>
          <cell r="AY2">
            <v>0</v>
          </cell>
          <cell r="AZ2">
            <v>0</v>
          </cell>
          <cell r="BA2">
            <v>2</v>
          </cell>
          <cell r="BB2">
            <v>0</v>
          </cell>
          <cell r="BC2">
            <v>1</v>
          </cell>
          <cell r="BD2">
            <v>0</v>
          </cell>
          <cell r="BE2">
            <v>0</v>
          </cell>
          <cell r="BF2">
            <v>0</v>
          </cell>
          <cell r="BH2" t="str">
            <v>{1,2,3,""}</v>
          </cell>
          <cell r="BJ2" t="str">
            <v>{2,""}</v>
          </cell>
          <cell r="BL2" t="str">
            <v>{1,""}</v>
          </cell>
          <cell r="CE2">
            <v>1</v>
          </cell>
          <cell r="CH2">
            <v>0</v>
          </cell>
          <cell r="CI2" t="str">
            <v>{3,5,""}</v>
          </cell>
          <cell r="CJ2" t="str">
            <v>Jobhunting</v>
          </cell>
          <cell r="CK2">
            <v>15</v>
          </cell>
          <cell r="CL2" t="str">
            <v>{4,""}</v>
          </cell>
          <cell r="CN2" t="str">
            <v>1</v>
          </cell>
          <cell r="CO2" t="str">
            <v>1</v>
          </cell>
          <cell r="CP2">
            <v>2</v>
          </cell>
          <cell r="CQ2">
            <v>1</v>
          </cell>
          <cell r="CR2">
            <v>0</v>
          </cell>
          <cell r="CS2">
            <v>0</v>
          </cell>
          <cell r="CT2">
            <v>0</v>
          </cell>
          <cell r="CU2">
            <v>1</v>
          </cell>
          <cell r="CV2">
            <v>0</v>
          </cell>
          <cell r="CZ2">
            <v>1</v>
          </cell>
          <cell r="DA2">
            <v>0</v>
          </cell>
          <cell r="DB2">
            <v>0</v>
          </cell>
          <cell r="DD2">
            <v>1</v>
          </cell>
          <cell r="DE2" t="str">
            <v>PWE.0001.15</v>
          </cell>
          <cell r="DF2" t="str">
            <v>BBZ Augsburg gGmbH</v>
          </cell>
          <cell r="DG2" t="str">
            <v>Perspektive Wiedereinstieg</v>
          </cell>
          <cell r="DH2" t="str">
            <v>6fbee224-83bc-4253-8b25-066c07146e07</v>
          </cell>
          <cell r="DI2">
            <v>35</v>
          </cell>
          <cell r="DJ2">
            <v>100</v>
          </cell>
          <cell r="DK2">
            <v>100</v>
          </cell>
          <cell r="DL2">
            <v>2015</v>
          </cell>
          <cell r="DM2">
            <v>2015</v>
          </cell>
          <cell r="DN2" t="b">
            <v>0</v>
          </cell>
          <cell r="DO2" t="b">
            <v>0</v>
          </cell>
          <cell r="DP2" t="b">
            <v>1</v>
          </cell>
          <cell r="DQ2" t="b">
            <v>0</v>
          </cell>
          <cell r="DR2" t="b">
            <v>0</v>
          </cell>
          <cell r="DS2" t="b">
            <v>0</v>
          </cell>
          <cell r="DT2" t="b">
            <v>0</v>
          </cell>
          <cell r="DU2" t="b">
            <v>0</v>
          </cell>
          <cell r="DV2" t="b">
            <v>0</v>
          </cell>
          <cell r="DW2" t="b">
            <v>0</v>
          </cell>
          <cell r="DX2" t="b">
            <v>1</v>
          </cell>
          <cell r="DY2" t="b">
            <v>1</v>
          </cell>
          <cell r="DZ2" t="b">
            <v>1</v>
          </cell>
          <cell r="EA2" t="b">
            <v>1</v>
          </cell>
          <cell r="EB2" t="b">
            <v>0</v>
          </cell>
          <cell r="EC2" t="b">
            <v>0</v>
          </cell>
          <cell r="ED2" t="b">
            <v>0</v>
          </cell>
          <cell r="EE2" t="b">
            <v>0</v>
          </cell>
          <cell r="EF2" t="b">
            <v>1</v>
          </cell>
          <cell r="EG2" t="b">
            <v>0</v>
          </cell>
          <cell r="EH2" t="b">
            <v>0</v>
          </cell>
          <cell r="EI2" t="b">
            <v>1</v>
          </cell>
          <cell r="EJ2" t="b">
            <v>1</v>
          </cell>
          <cell r="EK2" t="b">
            <v>1</v>
          </cell>
          <cell r="EL2" t="b">
            <v>1</v>
          </cell>
        </row>
        <row r="3">
          <cell r="A3" t="str">
            <v>TEST</v>
          </cell>
          <cell r="B3" t="str">
            <v>DE2</v>
          </cell>
          <cell r="C3">
            <v>1</v>
          </cell>
          <cell r="D3">
            <v>0</v>
          </cell>
          <cell r="E3" t="str">
            <v>PWE-0001-000002</v>
          </cell>
          <cell r="F3">
            <v>42005</v>
          </cell>
          <cell r="G3">
            <v>42184</v>
          </cell>
          <cell r="H3">
            <v>42094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1</v>
          </cell>
          <cell r="Q3">
            <v>3</v>
          </cell>
          <cell r="R3">
            <v>1</v>
          </cell>
          <cell r="U3">
            <v>1</v>
          </cell>
          <cell r="V3">
            <v>1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G3">
            <v>0</v>
          </cell>
          <cell r="AH3">
            <v>1</v>
          </cell>
          <cell r="AJ3">
            <v>1</v>
          </cell>
          <cell r="AK3">
            <v>9</v>
          </cell>
          <cell r="AM3">
            <v>1</v>
          </cell>
          <cell r="AN3">
            <v>1</v>
          </cell>
          <cell r="AO3">
            <v>4</v>
          </cell>
          <cell r="AP3">
            <v>3</v>
          </cell>
          <cell r="AQ3">
            <v>4</v>
          </cell>
          <cell r="AR3">
            <v>1</v>
          </cell>
          <cell r="AS3">
            <v>0</v>
          </cell>
          <cell r="AT3">
            <v>1</v>
          </cell>
          <cell r="AU3" t="str">
            <v>{17,""}</v>
          </cell>
          <cell r="AV3" t="str">
            <v>{16,17,""}</v>
          </cell>
          <cell r="AW3">
            <v>0</v>
          </cell>
          <cell r="AX3">
            <v>2</v>
          </cell>
          <cell r="AY3">
            <v>0</v>
          </cell>
          <cell r="AZ3">
            <v>1</v>
          </cell>
          <cell r="BB3">
            <v>2</v>
          </cell>
          <cell r="BC3">
            <v>1</v>
          </cell>
          <cell r="BD3">
            <v>0</v>
          </cell>
          <cell r="BE3">
            <v>0</v>
          </cell>
          <cell r="BF3">
            <v>0</v>
          </cell>
          <cell r="BH3" t="str">
            <v>{1,2,3,4,""}</v>
          </cell>
          <cell r="BI3" t="str">
            <v>Zielfindung, Strategie-/Perspektivenentwicklung</v>
          </cell>
          <cell r="BJ3" t="str">
            <v>{1,2,""}</v>
          </cell>
          <cell r="CE3">
            <v>1</v>
          </cell>
          <cell r="CH3">
            <v>0</v>
          </cell>
          <cell r="CI3" t="str">
            <v>{5,""}</v>
          </cell>
          <cell r="CJ3" t="str">
            <v>Jobhunting</v>
          </cell>
          <cell r="CK3">
            <v>16</v>
          </cell>
          <cell r="CL3" t="str">
            <v>{1,2,4,""}</v>
          </cell>
          <cell r="CN3" t="str">
            <v>1</v>
          </cell>
          <cell r="CO3" t="str">
            <v>1</v>
          </cell>
          <cell r="CP3">
            <v>1</v>
          </cell>
          <cell r="CQ3">
            <v>0</v>
          </cell>
          <cell r="CR3">
            <v>0</v>
          </cell>
          <cell r="CS3">
            <v>1</v>
          </cell>
          <cell r="CU3">
            <v>1</v>
          </cell>
          <cell r="CV3">
            <v>0</v>
          </cell>
          <cell r="CZ3">
            <v>0</v>
          </cell>
          <cell r="DA3">
            <v>0</v>
          </cell>
          <cell r="DB3">
            <v>1</v>
          </cell>
          <cell r="DD3">
            <v>2</v>
          </cell>
          <cell r="DE3" t="str">
            <v>PWE.0001.15</v>
          </cell>
          <cell r="DF3" t="str">
            <v>BBZ Augsburg gGmbH</v>
          </cell>
          <cell r="DG3" t="str">
            <v>Perspektive Wiedereinstieg</v>
          </cell>
          <cell r="DH3" t="str">
            <v>bfa99c87-64f3-40b9-a0cf-ca505860f2e7</v>
          </cell>
          <cell r="DI3">
            <v>47</v>
          </cell>
          <cell r="DJ3">
            <v>100</v>
          </cell>
          <cell r="DK3">
            <v>100</v>
          </cell>
          <cell r="DL3">
            <v>2015</v>
          </cell>
          <cell r="DM3">
            <v>2015</v>
          </cell>
          <cell r="DN3" t="b">
            <v>1</v>
          </cell>
          <cell r="DO3" t="b">
            <v>0</v>
          </cell>
          <cell r="DP3" t="b">
            <v>0</v>
          </cell>
          <cell r="DQ3" t="b">
            <v>0</v>
          </cell>
          <cell r="DR3" t="b">
            <v>0</v>
          </cell>
          <cell r="DS3" t="b">
            <v>0</v>
          </cell>
          <cell r="DT3" t="b">
            <v>0</v>
          </cell>
          <cell r="DU3" t="b">
            <v>0</v>
          </cell>
          <cell r="DV3" t="b">
            <v>0</v>
          </cell>
          <cell r="DW3" t="b">
            <v>1</v>
          </cell>
          <cell r="DX3" t="b">
            <v>0</v>
          </cell>
          <cell r="DY3" t="b">
            <v>0</v>
          </cell>
          <cell r="DZ3" t="b">
            <v>0</v>
          </cell>
          <cell r="EA3" t="b">
            <v>0</v>
          </cell>
          <cell r="EB3" t="b">
            <v>0</v>
          </cell>
          <cell r="EC3" t="b">
            <v>0</v>
          </cell>
          <cell r="ED3" t="b">
            <v>0</v>
          </cell>
          <cell r="EE3" t="b">
            <v>0</v>
          </cell>
          <cell r="EF3" t="b">
            <v>1</v>
          </cell>
          <cell r="EG3" t="b">
            <v>0</v>
          </cell>
          <cell r="EH3" t="b">
            <v>0</v>
          </cell>
          <cell r="EI3" t="b">
            <v>0</v>
          </cell>
          <cell r="EJ3" t="b">
            <v>0</v>
          </cell>
          <cell r="EK3" t="b">
            <v>0</v>
          </cell>
          <cell r="EL3" t="b">
            <v>1</v>
          </cell>
        </row>
        <row r="4">
          <cell r="A4" t="str">
            <v>TEST</v>
          </cell>
          <cell r="B4" t="str">
            <v>DE2</v>
          </cell>
          <cell r="C4">
            <v>1</v>
          </cell>
          <cell r="D4">
            <v>0</v>
          </cell>
          <cell r="E4" t="str">
            <v>PWE-0001-000003</v>
          </cell>
          <cell r="F4">
            <v>42005</v>
          </cell>
          <cell r="G4">
            <v>42907</v>
          </cell>
          <cell r="H4">
            <v>42737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1</v>
          </cell>
          <cell r="Q4">
            <v>3</v>
          </cell>
          <cell r="R4">
            <v>1</v>
          </cell>
          <cell r="U4">
            <v>1</v>
          </cell>
          <cell r="V4">
            <v>0</v>
          </cell>
          <cell r="W4">
            <v>1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G4">
            <v>1</v>
          </cell>
          <cell r="AH4">
            <v>1</v>
          </cell>
          <cell r="AJ4">
            <v>1</v>
          </cell>
          <cell r="AK4">
            <v>27</v>
          </cell>
          <cell r="AL4">
            <v>1</v>
          </cell>
          <cell r="AM4">
            <v>1</v>
          </cell>
          <cell r="AN4">
            <v>1</v>
          </cell>
          <cell r="AO4">
            <v>2</v>
          </cell>
          <cell r="AP4">
            <v>1</v>
          </cell>
          <cell r="AQ4">
            <v>4</v>
          </cell>
          <cell r="AR4">
            <v>1</v>
          </cell>
          <cell r="AS4">
            <v>0</v>
          </cell>
          <cell r="AT4">
            <v>2</v>
          </cell>
          <cell r="AU4" t="str">
            <v>{18,""}</v>
          </cell>
          <cell r="AV4" t="str">
            <v>{11,""}</v>
          </cell>
          <cell r="AW4">
            <v>0</v>
          </cell>
          <cell r="AX4">
            <v>2</v>
          </cell>
          <cell r="AY4">
            <v>0</v>
          </cell>
          <cell r="AZ4">
            <v>0</v>
          </cell>
          <cell r="BA4">
            <v>2</v>
          </cell>
          <cell r="BB4">
            <v>2</v>
          </cell>
          <cell r="BC4">
            <v>1</v>
          </cell>
          <cell r="BD4">
            <v>0</v>
          </cell>
          <cell r="BE4">
            <v>0</v>
          </cell>
          <cell r="BF4">
            <v>0</v>
          </cell>
          <cell r="BH4" t="str">
            <v>{1,""}</v>
          </cell>
          <cell r="BJ4" t="str">
            <v>{2,""}</v>
          </cell>
          <cell r="BL4" t="str">
            <v>{1,""}</v>
          </cell>
          <cell r="CE4">
            <v>1</v>
          </cell>
          <cell r="CH4">
            <v>0</v>
          </cell>
          <cell r="CI4" t="str">
            <v>{5,""}</v>
          </cell>
          <cell r="CJ4" t="str">
            <v>Keine</v>
          </cell>
          <cell r="CK4">
            <v>11</v>
          </cell>
          <cell r="CL4" t="str">
            <v>{2,""}</v>
          </cell>
          <cell r="CN4" t="str">
            <v>1</v>
          </cell>
          <cell r="CO4" t="str">
            <v>1</v>
          </cell>
          <cell r="CP4">
            <v>1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Z4">
            <v>1</v>
          </cell>
          <cell r="DA4">
            <v>0</v>
          </cell>
          <cell r="DB4">
            <v>1</v>
          </cell>
          <cell r="DD4">
            <v>2</v>
          </cell>
          <cell r="DE4" t="str">
            <v>PWE.0001.15</v>
          </cell>
          <cell r="DF4" t="str">
            <v>BBZ Augsburg gGmbH</v>
          </cell>
          <cell r="DG4" t="str">
            <v>Perspektive Wiedereinstieg</v>
          </cell>
          <cell r="DH4" t="str">
            <v>e2246465-804d-4339-b50e-d4e1b147fb1e</v>
          </cell>
          <cell r="DI4">
            <v>29</v>
          </cell>
          <cell r="DJ4">
            <v>100</v>
          </cell>
          <cell r="DK4">
            <v>100</v>
          </cell>
          <cell r="DL4">
            <v>2015</v>
          </cell>
          <cell r="DM4">
            <v>2017</v>
          </cell>
          <cell r="DN4" t="b">
            <v>1</v>
          </cell>
          <cell r="DO4" t="b">
            <v>0</v>
          </cell>
          <cell r="DP4" t="b">
            <v>0</v>
          </cell>
          <cell r="DQ4" t="b">
            <v>0</v>
          </cell>
          <cell r="DR4" t="b">
            <v>0</v>
          </cell>
          <cell r="DS4" t="b">
            <v>0</v>
          </cell>
          <cell r="DT4" t="b">
            <v>0</v>
          </cell>
          <cell r="DU4" t="b">
            <v>0</v>
          </cell>
          <cell r="DV4" t="b">
            <v>0</v>
          </cell>
          <cell r="DW4" t="b">
            <v>1</v>
          </cell>
          <cell r="DX4" t="b">
            <v>0</v>
          </cell>
          <cell r="DY4" t="b">
            <v>1</v>
          </cell>
          <cell r="DZ4" t="b">
            <v>1</v>
          </cell>
          <cell r="EA4" t="b">
            <v>1</v>
          </cell>
          <cell r="EB4" t="b">
            <v>0</v>
          </cell>
          <cell r="EC4" t="b">
            <v>0</v>
          </cell>
          <cell r="ED4" t="b">
            <v>0</v>
          </cell>
          <cell r="EE4" t="b">
            <v>0</v>
          </cell>
          <cell r="EF4" t="b">
            <v>1</v>
          </cell>
          <cell r="EG4" t="b">
            <v>0</v>
          </cell>
          <cell r="EH4" t="b">
            <v>0</v>
          </cell>
          <cell r="EI4" t="b">
            <v>1</v>
          </cell>
          <cell r="EJ4" t="b">
            <v>0</v>
          </cell>
          <cell r="EK4" t="b">
            <v>1</v>
          </cell>
          <cell r="EL4" t="b">
            <v>1</v>
          </cell>
        </row>
        <row r="5">
          <cell r="A5" t="str">
            <v>TEST</v>
          </cell>
          <cell r="B5" t="str">
            <v>DE2</v>
          </cell>
          <cell r="C5">
            <v>1</v>
          </cell>
          <cell r="D5">
            <v>0</v>
          </cell>
          <cell r="E5" t="str">
            <v>PWE-0001-000004</v>
          </cell>
          <cell r="F5">
            <v>42234</v>
          </cell>
          <cell r="G5">
            <v>42413</v>
          </cell>
          <cell r="H5">
            <v>42412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1</v>
          </cell>
          <cell r="Q5">
            <v>3</v>
          </cell>
          <cell r="R5">
            <v>1</v>
          </cell>
          <cell r="U5">
            <v>1</v>
          </cell>
          <cell r="V5">
            <v>0</v>
          </cell>
          <cell r="W5">
            <v>1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G5">
            <v>0</v>
          </cell>
          <cell r="AH5">
            <v>0</v>
          </cell>
          <cell r="AJ5">
            <v>1</v>
          </cell>
          <cell r="AK5">
            <v>30</v>
          </cell>
          <cell r="AL5">
            <v>0</v>
          </cell>
          <cell r="AM5">
            <v>2</v>
          </cell>
          <cell r="AN5">
            <v>1</v>
          </cell>
          <cell r="AO5">
            <v>2</v>
          </cell>
          <cell r="AP5">
            <v>1</v>
          </cell>
          <cell r="AQ5">
            <v>4</v>
          </cell>
          <cell r="AR5">
            <v>0</v>
          </cell>
          <cell r="AS5">
            <v>0</v>
          </cell>
          <cell r="AT5">
            <v>1</v>
          </cell>
          <cell r="AU5" t="str">
            <v>{17,""}</v>
          </cell>
          <cell r="AV5" t="str">
            <v>{17,""}</v>
          </cell>
          <cell r="AW5">
            <v>0</v>
          </cell>
          <cell r="AX5">
            <v>2</v>
          </cell>
          <cell r="AY5">
            <v>0</v>
          </cell>
          <cell r="AZ5">
            <v>0</v>
          </cell>
          <cell r="BA5">
            <v>2</v>
          </cell>
          <cell r="BB5">
            <v>0</v>
          </cell>
          <cell r="BC5">
            <v>1</v>
          </cell>
          <cell r="BD5">
            <v>0</v>
          </cell>
          <cell r="BE5">
            <v>0</v>
          </cell>
          <cell r="BF5">
            <v>0</v>
          </cell>
          <cell r="BH5" t="str">
            <v>{1,2,3,4,""}</v>
          </cell>
          <cell r="BI5" t="str">
            <v>Zielfindung, Strategie-/Perspektivenentwicklung</v>
          </cell>
          <cell r="BJ5" t="str">
            <v>{1,2,""}</v>
          </cell>
          <cell r="CE5">
            <v>1</v>
          </cell>
          <cell r="CH5">
            <v>0</v>
          </cell>
          <cell r="CI5" t="str">
            <v>{1,2,5,""}</v>
          </cell>
          <cell r="CJ5" t="str">
            <v>Jobhunting</v>
          </cell>
          <cell r="CL5" t="str">
            <v>{1,2,4,""}</v>
          </cell>
          <cell r="CP5">
            <v>2</v>
          </cell>
          <cell r="CQ5">
            <v>0</v>
          </cell>
          <cell r="CR5">
            <v>0</v>
          </cell>
          <cell r="CS5">
            <v>0</v>
          </cell>
          <cell r="CT5">
            <v>2</v>
          </cell>
          <cell r="CV5">
            <v>4</v>
          </cell>
          <cell r="CZ5">
            <v>0</v>
          </cell>
          <cell r="DA5">
            <v>0</v>
          </cell>
          <cell r="DB5">
            <v>1</v>
          </cell>
          <cell r="DE5" t="str">
            <v>PWE.0001.15</v>
          </cell>
          <cell r="DF5" t="str">
            <v>BBZ Augsburg gGmbH</v>
          </cell>
          <cell r="DG5" t="str">
            <v>Perspektive Wiedereinstieg</v>
          </cell>
          <cell r="DH5" t="str">
            <v>d08cf4f2-4da3-4899-929a-e429cb3584d0</v>
          </cell>
          <cell r="DI5">
            <v>32</v>
          </cell>
          <cell r="DJ5">
            <v>100</v>
          </cell>
          <cell r="DK5">
            <v>100</v>
          </cell>
          <cell r="DL5">
            <v>2015</v>
          </cell>
          <cell r="DM5">
            <v>2016</v>
          </cell>
          <cell r="DN5" t="b">
            <v>1</v>
          </cell>
          <cell r="DO5" t="b">
            <v>1</v>
          </cell>
          <cell r="DP5" t="b">
            <v>0</v>
          </cell>
          <cell r="DQ5" t="b">
            <v>0</v>
          </cell>
          <cell r="DR5" t="b">
            <v>0</v>
          </cell>
          <cell r="DS5" t="b">
            <v>0</v>
          </cell>
          <cell r="DT5" t="b">
            <v>0</v>
          </cell>
          <cell r="DU5" t="b">
            <v>0</v>
          </cell>
          <cell r="DV5" t="b">
            <v>0</v>
          </cell>
          <cell r="DW5" t="b">
            <v>1</v>
          </cell>
          <cell r="DX5" t="b">
            <v>0</v>
          </cell>
          <cell r="DY5" t="b">
            <v>1</v>
          </cell>
          <cell r="DZ5" t="b">
            <v>1</v>
          </cell>
          <cell r="EA5" t="b">
            <v>1</v>
          </cell>
          <cell r="EB5" t="b">
            <v>0</v>
          </cell>
          <cell r="EC5" t="b">
            <v>0</v>
          </cell>
          <cell r="ED5" t="b">
            <v>0</v>
          </cell>
          <cell r="EE5" t="b">
            <v>0</v>
          </cell>
          <cell r="EF5" t="b">
            <v>1</v>
          </cell>
          <cell r="EG5" t="b">
            <v>0</v>
          </cell>
          <cell r="EH5" t="b">
            <v>0</v>
          </cell>
          <cell r="EI5" t="b">
            <v>0</v>
          </cell>
          <cell r="EJ5" t="b">
            <v>0</v>
          </cell>
          <cell r="EK5" t="b">
            <v>0</v>
          </cell>
          <cell r="EL5" t="b">
            <v>0</v>
          </cell>
        </row>
        <row r="6">
          <cell r="A6" t="str">
            <v>TEST</v>
          </cell>
          <cell r="B6" t="str">
            <v>DE2</v>
          </cell>
          <cell r="C6">
            <v>1</v>
          </cell>
          <cell r="D6">
            <v>0</v>
          </cell>
          <cell r="E6" t="str">
            <v>PWE-0001-000005</v>
          </cell>
          <cell r="F6">
            <v>42382</v>
          </cell>
          <cell r="G6">
            <v>42561</v>
          </cell>
          <cell r="H6">
            <v>42561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1</v>
          </cell>
          <cell r="Q6">
            <v>3</v>
          </cell>
          <cell r="R6">
            <v>1</v>
          </cell>
          <cell r="U6">
            <v>1</v>
          </cell>
          <cell r="V6">
            <v>1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1</v>
          </cell>
          <cell r="AC6">
            <v>0</v>
          </cell>
          <cell r="AD6">
            <v>0</v>
          </cell>
          <cell r="AE6">
            <v>0</v>
          </cell>
          <cell r="AG6">
            <v>0</v>
          </cell>
          <cell r="AH6">
            <v>0</v>
          </cell>
          <cell r="AJ6">
            <v>0</v>
          </cell>
          <cell r="AM6">
            <v>0</v>
          </cell>
          <cell r="AN6">
            <v>1</v>
          </cell>
          <cell r="AO6">
            <v>4</v>
          </cell>
          <cell r="AP6">
            <v>2</v>
          </cell>
          <cell r="AQ6">
            <v>4</v>
          </cell>
          <cell r="AR6">
            <v>1</v>
          </cell>
          <cell r="AS6">
            <v>0</v>
          </cell>
          <cell r="AT6">
            <v>2</v>
          </cell>
          <cell r="AU6" t="str">
            <v>{11,""}</v>
          </cell>
          <cell r="AV6" t="str">
            <v>{3,4,5,6,15,16,17,""}</v>
          </cell>
          <cell r="AW6">
            <v>0</v>
          </cell>
          <cell r="AX6">
            <v>3</v>
          </cell>
          <cell r="AY6">
            <v>0</v>
          </cell>
          <cell r="AZ6">
            <v>0</v>
          </cell>
          <cell r="BA6">
            <v>3</v>
          </cell>
          <cell r="BB6">
            <v>2</v>
          </cell>
          <cell r="BC6">
            <v>1</v>
          </cell>
          <cell r="BD6">
            <v>0</v>
          </cell>
          <cell r="BE6">
            <v>0</v>
          </cell>
          <cell r="BF6">
            <v>1</v>
          </cell>
          <cell r="BG6">
            <v>0</v>
          </cell>
          <cell r="BH6" t="str">
            <v>{1,2,""}</v>
          </cell>
          <cell r="BJ6" t="str">
            <v>{1,2,""}</v>
          </cell>
          <cell r="CE6">
            <v>0</v>
          </cell>
          <cell r="CH6">
            <v>0</v>
          </cell>
          <cell r="CI6" t="str">
            <v>{5,""}</v>
          </cell>
          <cell r="CJ6" t="str">
            <v>Jobhunting</v>
          </cell>
          <cell r="CL6" t="str">
            <v>{1,2,""}</v>
          </cell>
          <cell r="CQ6">
            <v>0</v>
          </cell>
          <cell r="CR6">
            <v>0</v>
          </cell>
          <cell r="CS6">
            <v>0</v>
          </cell>
          <cell r="CT6">
            <v>2</v>
          </cell>
          <cell r="CV6">
            <v>4</v>
          </cell>
          <cell r="CZ6">
            <v>0</v>
          </cell>
          <cell r="DA6">
            <v>0</v>
          </cell>
          <cell r="DB6">
            <v>0</v>
          </cell>
          <cell r="DE6" t="str">
            <v>PWE.0001.15</v>
          </cell>
          <cell r="DF6" t="str">
            <v>BBZ Augsburg gGmbH</v>
          </cell>
          <cell r="DG6" t="str">
            <v>Perspektive Wiedereinstieg</v>
          </cell>
          <cell r="DH6" t="str">
            <v>23a3bb93-5397-482e-9a96-2a0a2490a528</v>
          </cell>
          <cell r="DI6">
            <v>42</v>
          </cell>
          <cell r="DJ6">
            <v>100</v>
          </cell>
          <cell r="DK6">
            <v>100</v>
          </cell>
          <cell r="DL6">
            <v>2016</v>
          </cell>
          <cell r="DM6">
            <v>2016</v>
          </cell>
          <cell r="DN6" t="b">
            <v>0</v>
          </cell>
          <cell r="DO6" t="b">
            <v>0</v>
          </cell>
          <cell r="DP6" t="b">
            <v>1</v>
          </cell>
          <cell r="DQ6" t="b">
            <v>1</v>
          </cell>
          <cell r="DR6" t="b">
            <v>0</v>
          </cell>
          <cell r="DS6" t="b">
            <v>0</v>
          </cell>
          <cell r="DT6" t="b">
            <v>0</v>
          </cell>
          <cell r="DU6" t="b">
            <v>0</v>
          </cell>
          <cell r="DV6" t="b">
            <v>0</v>
          </cell>
          <cell r="DW6" t="b">
            <v>1</v>
          </cell>
          <cell r="DX6" t="b">
            <v>0</v>
          </cell>
          <cell r="DY6" t="b">
            <v>0</v>
          </cell>
          <cell r="DZ6" t="b">
            <v>0</v>
          </cell>
          <cell r="EA6" t="b">
            <v>0</v>
          </cell>
          <cell r="EB6" t="b">
            <v>0</v>
          </cell>
          <cell r="EC6" t="b">
            <v>0</v>
          </cell>
          <cell r="ED6" t="b">
            <v>0</v>
          </cell>
          <cell r="EE6" t="b">
            <v>0</v>
          </cell>
          <cell r="EF6" t="b">
            <v>1</v>
          </cell>
          <cell r="EG6" t="b">
            <v>0</v>
          </cell>
          <cell r="EH6" t="b">
            <v>0</v>
          </cell>
          <cell r="EI6" t="b">
            <v>0</v>
          </cell>
          <cell r="EJ6" t="b">
            <v>0</v>
          </cell>
          <cell r="EK6" t="b">
            <v>0</v>
          </cell>
          <cell r="EL6" t="b">
            <v>0</v>
          </cell>
        </row>
        <row r="7">
          <cell r="A7" t="str">
            <v>TEST</v>
          </cell>
          <cell r="B7" t="str">
            <v>DE2</v>
          </cell>
          <cell r="C7">
            <v>1</v>
          </cell>
          <cell r="D7">
            <v>0</v>
          </cell>
          <cell r="E7" t="str">
            <v>PWE-0001-000006</v>
          </cell>
          <cell r="F7">
            <v>42303</v>
          </cell>
          <cell r="G7">
            <v>42482</v>
          </cell>
          <cell r="H7">
            <v>42482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1</v>
          </cell>
          <cell r="Q7">
            <v>2</v>
          </cell>
          <cell r="R7">
            <v>1</v>
          </cell>
          <cell r="U7">
            <v>1</v>
          </cell>
          <cell r="V7">
            <v>0</v>
          </cell>
          <cell r="W7">
            <v>1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G7">
            <v>0</v>
          </cell>
          <cell r="AH7">
            <v>0</v>
          </cell>
          <cell r="AJ7">
            <v>1</v>
          </cell>
          <cell r="AK7">
            <v>2</v>
          </cell>
          <cell r="AM7">
            <v>3</v>
          </cell>
          <cell r="AN7">
            <v>1</v>
          </cell>
          <cell r="AO7">
            <v>3</v>
          </cell>
          <cell r="AP7">
            <v>2</v>
          </cell>
          <cell r="AQ7">
            <v>4</v>
          </cell>
          <cell r="AR7">
            <v>1</v>
          </cell>
          <cell r="AS7">
            <v>0</v>
          </cell>
          <cell r="AT7">
            <v>2</v>
          </cell>
          <cell r="AU7" t="str">
            <v>{7,""}</v>
          </cell>
          <cell r="AV7" t="str">
            <v>{7,9,""}</v>
          </cell>
          <cell r="AW7">
            <v>0</v>
          </cell>
          <cell r="AX7">
            <v>1</v>
          </cell>
          <cell r="AY7">
            <v>0</v>
          </cell>
          <cell r="AZ7">
            <v>0</v>
          </cell>
          <cell r="BA7">
            <v>2</v>
          </cell>
          <cell r="BB7">
            <v>2</v>
          </cell>
          <cell r="BC7">
            <v>1</v>
          </cell>
          <cell r="BD7">
            <v>0</v>
          </cell>
          <cell r="BE7">
            <v>0</v>
          </cell>
          <cell r="BF7">
            <v>0</v>
          </cell>
          <cell r="BH7" t="str">
            <v>{1,2,""}</v>
          </cell>
          <cell r="BJ7" t="str">
            <v>{1,2,""}</v>
          </cell>
          <cell r="CE7">
            <v>0</v>
          </cell>
          <cell r="CH7">
            <v>0</v>
          </cell>
          <cell r="CI7" t="str">
            <v>{5,""}</v>
          </cell>
          <cell r="CJ7" t="str">
            <v>nein</v>
          </cell>
          <cell r="CL7" t="str">
            <v>{1,2,""}</v>
          </cell>
          <cell r="CP7">
            <v>0</v>
          </cell>
          <cell r="CQ7">
            <v>0</v>
          </cell>
          <cell r="CR7">
            <v>0</v>
          </cell>
          <cell r="CS7">
            <v>0</v>
          </cell>
          <cell r="CT7">
            <v>0</v>
          </cell>
          <cell r="CV7">
            <v>4</v>
          </cell>
          <cell r="CZ7">
            <v>0</v>
          </cell>
          <cell r="DA7">
            <v>0</v>
          </cell>
          <cell r="DB7">
            <v>0</v>
          </cell>
          <cell r="DE7" t="str">
            <v>PWE.0001.15</v>
          </cell>
          <cell r="DF7" t="str">
            <v>BBZ Augsburg gGmbH</v>
          </cell>
          <cell r="DG7" t="str">
            <v>Perspektive Wiedereinstieg</v>
          </cell>
          <cell r="DH7" t="str">
            <v>64f1ce04-8425-4526-bf53-c79b13b4c628</v>
          </cell>
          <cell r="DI7">
            <v>33</v>
          </cell>
          <cell r="DJ7">
            <v>100</v>
          </cell>
          <cell r="DK7">
            <v>100</v>
          </cell>
          <cell r="DL7">
            <v>2015</v>
          </cell>
          <cell r="DM7">
            <v>2016</v>
          </cell>
          <cell r="DN7" t="b">
            <v>1</v>
          </cell>
          <cell r="DO7" t="b">
            <v>0</v>
          </cell>
          <cell r="DP7" t="b">
            <v>0</v>
          </cell>
          <cell r="DQ7" t="b">
            <v>0</v>
          </cell>
          <cell r="DR7" t="b">
            <v>0</v>
          </cell>
          <cell r="DS7" t="b">
            <v>0</v>
          </cell>
          <cell r="DT7" t="b">
            <v>0</v>
          </cell>
          <cell r="DU7" t="b">
            <v>0</v>
          </cell>
          <cell r="DV7" t="b">
            <v>0</v>
          </cell>
          <cell r="DW7" t="b">
            <v>1</v>
          </cell>
          <cell r="DX7" t="b">
            <v>0</v>
          </cell>
          <cell r="DY7" t="b">
            <v>1</v>
          </cell>
          <cell r="DZ7" t="b">
            <v>1</v>
          </cell>
          <cell r="EA7" t="b">
            <v>1</v>
          </cell>
          <cell r="EB7" t="b">
            <v>0</v>
          </cell>
          <cell r="EC7" t="b">
            <v>0</v>
          </cell>
          <cell r="ED7" t="b">
            <v>0</v>
          </cell>
          <cell r="EE7" t="b">
            <v>0</v>
          </cell>
          <cell r="EF7" t="b">
            <v>1</v>
          </cell>
          <cell r="EG7" t="b">
            <v>0</v>
          </cell>
          <cell r="EH7" t="b">
            <v>0</v>
          </cell>
          <cell r="EI7" t="b">
            <v>0</v>
          </cell>
          <cell r="EJ7" t="b">
            <v>0</v>
          </cell>
          <cell r="EK7" t="b">
            <v>0</v>
          </cell>
          <cell r="EL7" t="b">
            <v>0</v>
          </cell>
        </row>
        <row r="8">
          <cell r="A8" t="str">
            <v>TEST</v>
          </cell>
          <cell r="B8" t="str">
            <v>DE2</v>
          </cell>
          <cell r="C8">
            <v>1</v>
          </cell>
          <cell r="D8">
            <v>0</v>
          </cell>
          <cell r="E8" t="str">
            <v>PWE-0001-000007</v>
          </cell>
          <cell r="F8">
            <v>42263</v>
          </cell>
          <cell r="G8">
            <v>42473</v>
          </cell>
          <cell r="H8">
            <v>42473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1</v>
          </cell>
          <cell r="Q8">
            <v>6</v>
          </cell>
          <cell r="R8">
            <v>3</v>
          </cell>
          <cell r="U8">
            <v>1</v>
          </cell>
          <cell r="V8">
            <v>1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1</v>
          </cell>
          <cell r="AC8">
            <v>0</v>
          </cell>
          <cell r="AD8">
            <v>0</v>
          </cell>
          <cell r="AE8">
            <v>0</v>
          </cell>
          <cell r="AG8">
            <v>0</v>
          </cell>
          <cell r="AH8">
            <v>0</v>
          </cell>
          <cell r="AJ8">
            <v>0</v>
          </cell>
          <cell r="AM8">
            <v>0</v>
          </cell>
          <cell r="AN8">
            <v>1</v>
          </cell>
          <cell r="AO8">
            <v>4</v>
          </cell>
          <cell r="AP8">
            <v>2</v>
          </cell>
          <cell r="AQ8">
            <v>4</v>
          </cell>
          <cell r="AR8">
            <v>1</v>
          </cell>
          <cell r="AS8">
            <v>0</v>
          </cell>
          <cell r="AT8">
            <v>1</v>
          </cell>
          <cell r="AU8" t="str">
            <v>{13,15,16,21,""}</v>
          </cell>
          <cell r="AV8" t="str">
            <v>{13,14,15,16,21,""}</v>
          </cell>
          <cell r="AW8">
            <v>0</v>
          </cell>
          <cell r="AX8">
            <v>3</v>
          </cell>
          <cell r="AY8">
            <v>1</v>
          </cell>
          <cell r="AZ8">
            <v>1</v>
          </cell>
          <cell r="BB8">
            <v>0</v>
          </cell>
          <cell r="BC8">
            <v>1</v>
          </cell>
          <cell r="BD8">
            <v>0</v>
          </cell>
          <cell r="BE8">
            <v>0</v>
          </cell>
          <cell r="BF8">
            <v>0</v>
          </cell>
          <cell r="BH8" t="str">
            <v>{1,4,""}</v>
          </cell>
          <cell r="BI8" t="str">
            <v>Strategie-/Perspektivenentwicklung</v>
          </cell>
          <cell r="BJ8" t="str">
            <v>{1,2,""}</v>
          </cell>
          <cell r="BL8" t="str">
            <v>{2,""}</v>
          </cell>
          <cell r="BM8" t="str">
            <v>Familiäre Situation</v>
          </cell>
          <cell r="BN8">
            <v>30</v>
          </cell>
          <cell r="CE8">
            <v>1</v>
          </cell>
          <cell r="CH8">
            <v>0</v>
          </cell>
          <cell r="CI8" t="str">
            <v>{3,5,""}</v>
          </cell>
          <cell r="CJ8" t="str">
            <v>pwe-Online, Jobhunting</v>
          </cell>
          <cell r="CK8">
            <v>10</v>
          </cell>
          <cell r="CL8" t="str">
            <v>{1,2,5,""}</v>
          </cell>
          <cell r="CM8" t="str">
            <v>Kompetenzenbilanz</v>
          </cell>
          <cell r="CN8" t="str">
            <v>1</v>
          </cell>
          <cell r="CO8" t="str">
            <v>1</v>
          </cell>
          <cell r="CP8">
            <v>2</v>
          </cell>
          <cell r="CQ8">
            <v>1</v>
          </cell>
          <cell r="CR8">
            <v>0</v>
          </cell>
          <cell r="CS8">
            <v>1</v>
          </cell>
          <cell r="CV8">
            <v>2</v>
          </cell>
          <cell r="CW8">
            <v>1</v>
          </cell>
          <cell r="CX8">
            <v>1</v>
          </cell>
          <cell r="CY8">
            <v>1</v>
          </cell>
          <cell r="CZ8">
            <v>1</v>
          </cell>
          <cell r="DA8">
            <v>0</v>
          </cell>
          <cell r="DB8">
            <v>0</v>
          </cell>
          <cell r="DE8" t="str">
            <v>PWE.0001.15</v>
          </cell>
          <cell r="DF8" t="str">
            <v>BBZ Augsburg gGmbH</v>
          </cell>
          <cell r="DG8" t="str">
            <v>Perspektive Wiedereinstieg</v>
          </cell>
          <cell r="DH8" t="str">
            <v>2c597eec-2f5c-4c16-8cbd-7ee9e7012c25</v>
          </cell>
          <cell r="DI8">
            <v>43</v>
          </cell>
          <cell r="DJ8">
            <v>100</v>
          </cell>
          <cell r="DK8">
            <v>100</v>
          </cell>
          <cell r="DL8">
            <v>2015</v>
          </cell>
          <cell r="DM8">
            <v>2016</v>
          </cell>
          <cell r="DN8" t="b">
            <v>0</v>
          </cell>
          <cell r="DO8" t="b">
            <v>0</v>
          </cell>
          <cell r="DP8" t="b">
            <v>1</v>
          </cell>
          <cell r="DQ8" t="b">
            <v>1</v>
          </cell>
          <cell r="DR8" t="b">
            <v>0</v>
          </cell>
          <cell r="DS8" t="b">
            <v>0</v>
          </cell>
          <cell r="DT8" t="b">
            <v>0</v>
          </cell>
          <cell r="DU8" t="b">
            <v>0</v>
          </cell>
          <cell r="DV8" t="b">
            <v>0</v>
          </cell>
          <cell r="DW8" t="b">
            <v>0</v>
          </cell>
          <cell r="DX8" t="b">
            <v>1</v>
          </cell>
          <cell r="DY8" t="b">
            <v>0</v>
          </cell>
          <cell r="DZ8" t="b">
            <v>0</v>
          </cell>
          <cell r="EA8" t="b">
            <v>0</v>
          </cell>
          <cell r="EB8" t="b">
            <v>0</v>
          </cell>
          <cell r="EC8" t="b">
            <v>0</v>
          </cell>
          <cell r="ED8" t="b">
            <v>0</v>
          </cell>
          <cell r="EE8" t="b">
            <v>0</v>
          </cell>
          <cell r="EF8" t="b">
            <v>1</v>
          </cell>
          <cell r="EG8" t="b">
            <v>0</v>
          </cell>
          <cell r="EH8" t="b">
            <v>0</v>
          </cell>
          <cell r="EI8" t="b">
            <v>1</v>
          </cell>
          <cell r="EJ8" t="b">
            <v>1</v>
          </cell>
          <cell r="EK8" t="b">
            <v>0</v>
          </cell>
          <cell r="EL8" t="b">
            <v>1</v>
          </cell>
        </row>
        <row r="9">
          <cell r="A9" t="str">
            <v>TEST</v>
          </cell>
          <cell r="B9" t="str">
            <v>DE2</v>
          </cell>
          <cell r="C9">
            <v>1</v>
          </cell>
          <cell r="D9">
            <v>0</v>
          </cell>
          <cell r="E9" t="str">
            <v>PWE-0001-000008</v>
          </cell>
          <cell r="F9">
            <v>42153</v>
          </cell>
          <cell r="G9">
            <v>42332</v>
          </cell>
          <cell r="H9">
            <v>42332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1</v>
          </cell>
          <cell r="Q9">
            <v>6</v>
          </cell>
          <cell r="R9">
            <v>3</v>
          </cell>
          <cell r="U9">
            <v>1</v>
          </cell>
          <cell r="V9">
            <v>1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G9">
            <v>0</v>
          </cell>
          <cell r="AH9">
            <v>0</v>
          </cell>
          <cell r="AJ9">
            <v>1</v>
          </cell>
          <cell r="AK9">
            <v>2</v>
          </cell>
          <cell r="AM9">
            <v>1</v>
          </cell>
          <cell r="AN9">
            <v>1</v>
          </cell>
          <cell r="AO9">
            <v>3</v>
          </cell>
          <cell r="AP9">
            <v>1</v>
          </cell>
          <cell r="AQ9">
            <v>4</v>
          </cell>
          <cell r="AR9">
            <v>0</v>
          </cell>
          <cell r="AS9">
            <v>0</v>
          </cell>
          <cell r="AT9">
            <v>2</v>
          </cell>
          <cell r="AU9" t="str">
            <v>{16,""}</v>
          </cell>
          <cell r="AV9" t="str">
            <v>{15,16,""}</v>
          </cell>
          <cell r="AW9">
            <v>0</v>
          </cell>
          <cell r="AX9">
            <v>3</v>
          </cell>
          <cell r="AY9">
            <v>0</v>
          </cell>
          <cell r="AZ9">
            <v>0</v>
          </cell>
          <cell r="BA9">
            <v>3</v>
          </cell>
          <cell r="BB9">
            <v>0</v>
          </cell>
          <cell r="BC9">
            <v>1</v>
          </cell>
          <cell r="BD9">
            <v>3</v>
          </cell>
          <cell r="BE9">
            <v>0</v>
          </cell>
          <cell r="BF9">
            <v>0</v>
          </cell>
          <cell r="BH9" t="str">
            <v>{1,2,4,""}</v>
          </cell>
          <cell r="BI9" t="str">
            <v>Zielfindung, Strategie-/Perspektivenentwicklung</v>
          </cell>
          <cell r="BJ9" t="str">
            <v>{1,2,""}</v>
          </cell>
          <cell r="CE9">
            <v>0</v>
          </cell>
          <cell r="CH9">
            <v>0</v>
          </cell>
          <cell r="CI9" t="str">
            <v>{5,""}</v>
          </cell>
          <cell r="CJ9" t="str">
            <v>Jobhunting</v>
          </cell>
          <cell r="CK9">
            <v>15</v>
          </cell>
          <cell r="CL9" t="str">
            <v>{1,2,""}</v>
          </cell>
          <cell r="CN9" t="str">
            <v>1</v>
          </cell>
          <cell r="CO9" t="str">
            <v>1</v>
          </cell>
          <cell r="CP9">
            <v>2</v>
          </cell>
          <cell r="CQ9">
            <v>1</v>
          </cell>
          <cell r="CR9">
            <v>0</v>
          </cell>
          <cell r="CS9">
            <v>0</v>
          </cell>
          <cell r="CT9">
            <v>1</v>
          </cell>
          <cell r="CU9">
            <v>1</v>
          </cell>
          <cell r="CV9">
            <v>0</v>
          </cell>
          <cell r="CZ9">
            <v>0</v>
          </cell>
          <cell r="DA9">
            <v>0</v>
          </cell>
          <cell r="DB9">
            <v>0</v>
          </cell>
          <cell r="DD9">
            <v>3</v>
          </cell>
          <cell r="DE9" t="str">
            <v>PWE.0001.15</v>
          </cell>
          <cell r="DF9" t="str">
            <v>BBZ Augsburg gGmbH</v>
          </cell>
          <cell r="DG9" t="str">
            <v>Perspektive Wiedereinstieg</v>
          </cell>
          <cell r="DH9" t="str">
            <v>9b976f13-e843-4d04-adcf-7075326e4d9a</v>
          </cell>
          <cell r="DI9">
            <v>34</v>
          </cell>
          <cell r="DJ9">
            <v>100</v>
          </cell>
          <cell r="DK9">
            <v>100</v>
          </cell>
          <cell r="DL9">
            <v>2015</v>
          </cell>
          <cell r="DM9">
            <v>2015</v>
          </cell>
          <cell r="DN9" t="b">
            <v>1</v>
          </cell>
          <cell r="DO9" t="b">
            <v>0</v>
          </cell>
          <cell r="DP9" t="b">
            <v>0</v>
          </cell>
          <cell r="DQ9" t="b">
            <v>0</v>
          </cell>
          <cell r="DR9" t="b">
            <v>0</v>
          </cell>
          <cell r="DS9" t="b">
            <v>0</v>
          </cell>
          <cell r="DT9" t="b">
            <v>0</v>
          </cell>
          <cell r="DU9" t="b">
            <v>0</v>
          </cell>
          <cell r="DV9" t="b">
            <v>0</v>
          </cell>
          <cell r="DW9" t="b">
            <v>0</v>
          </cell>
          <cell r="DX9" t="b">
            <v>1</v>
          </cell>
          <cell r="DY9" t="b">
            <v>0</v>
          </cell>
          <cell r="DZ9" t="b">
            <v>0</v>
          </cell>
          <cell r="EA9" t="b">
            <v>0</v>
          </cell>
          <cell r="EB9" t="b">
            <v>0</v>
          </cell>
          <cell r="EC9" t="b">
            <v>0</v>
          </cell>
          <cell r="ED9" t="b">
            <v>0</v>
          </cell>
          <cell r="EE9" t="b">
            <v>0</v>
          </cell>
          <cell r="EF9" t="b">
            <v>1</v>
          </cell>
          <cell r="EG9" t="b">
            <v>0</v>
          </cell>
          <cell r="EH9" t="b">
            <v>0</v>
          </cell>
          <cell r="EI9" t="b">
            <v>0</v>
          </cell>
          <cell r="EJ9" t="b">
            <v>1</v>
          </cell>
          <cell r="EK9" t="b">
            <v>0</v>
          </cell>
          <cell r="EL9" t="b">
            <v>1</v>
          </cell>
        </row>
        <row r="10">
          <cell r="A10" t="str">
            <v>TEST</v>
          </cell>
          <cell r="B10" t="str">
            <v>DE2</v>
          </cell>
          <cell r="C10">
            <v>1</v>
          </cell>
          <cell r="D10">
            <v>0</v>
          </cell>
          <cell r="E10" t="str">
            <v>PWE-0001-000009</v>
          </cell>
          <cell r="F10">
            <v>42052</v>
          </cell>
          <cell r="G10">
            <v>42231</v>
          </cell>
          <cell r="H10">
            <v>42307</v>
          </cell>
          <cell r="L10">
            <v>0</v>
          </cell>
          <cell r="M10">
            <v>1</v>
          </cell>
          <cell r="N10">
            <v>0</v>
          </cell>
          <cell r="O10">
            <v>0</v>
          </cell>
          <cell r="P10">
            <v>1</v>
          </cell>
          <cell r="Q10">
            <v>3</v>
          </cell>
          <cell r="R10">
            <v>1</v>
          </cell>
          <cell r="U10">
            <v>1</v>
          </cell>
          <cell r="V10">
            <v>0</v>
          </cell>
          <cell r="W10">
            <v>1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G10">
            <v>0</v>
          </cell>
          <cell r="AH10">
            <v>0</v>
          </cell>
          <cell r="AJ10">
            <v>1</v>
          </cell>
          <cell r="AK10">
            <v>1</v>
          </cell>
          <cell r="AM10">
            <v>2</v>
          </cell>
          <cell r="AN10">
            <v>1</v>
          </cell>
          <cell r="AO10">
            <v>2</v>
          </cell>
          <cell r="AP10">
            <v>1</v>
          </cell>
          <cell r="AQ10">
            <v>4</v>
          </cell>
          <cell r="AR10">
            <v>0</v>
          </cell>
          <cell r="AS10">
            <v>0</v>
          </cell>
          <cell r="AT10">
            <v>3</v>
          </cell>
          <cell r="AU10" t="str">
            <v>{11,""}</v>
          </cell>
          <cell r="AV10" t="str">
            <v>{11,""}</v>
          </cell>
          <cell r="AW10">
            <v>0</v>
          </cell>
          <cell r="AX10">
            <v>3</v>
          </cell>
          <cell r="AY10">
            <v>0</v>
          </cell>
          <cell r="AZ10">
            <v>0</v>
          </cell>
          <cell r="BA10">
            <v>2</v>
          </cell>
          <cell r="BB10">
            <v>0</v>
          </cell>
          <cell r="BC10">
            <v>1</v>
          </cell>
          <cell r="BD10">
            <v>0</v>
          </cell>
          <cell r="BF10">
            <v>0</v>
          </cell>
          <cell r="BH10" t="str">
            <v>{1,2,""}</v>
          </cell>
          <cell r="BJ10" t="str">
            <v>{1,""}</v>
          </cell>
          <cell r="BL10" t="str">
            <v>{1,""}</v>
          </cell>
          <cell r="CE10">
            <v>1</v>
          </cell>
          <cell r="CH10">
            <v>0</v>
          </cell>
          <cell r="CI10" t="str">
            <v>{3,""}</v>
          </cell>
          <cell r="CK10">
            <v>11</v>
          </cell>
          <cell r="CL10" t="str">
            <v>{1,""}</v>
          </cell>
          <cell r="CN10" t="str">
            <v>1</v>
          </cell>
          <cell r="CO10" t="str">
            <v>1</v>
          </cell>
          <cell r="CP10">
            <v>2</v>
          </cell>
          <cell r="CQ10">
            <v>1</v>
          </cell>
          <cell r="CR10">
            <v>0</v>
          </cell>
          <cell r="CS10">
            <v>0</v>
          </cell>
          <cell r="CT10">
            <v>0</v>
          </cell>
          <cell r="CU10">
            <v>1</v>
          </cell>
          <cell r="CV10">
            <v>0</v>
          </cell>
          <cell r="CZ10">
            <v>1</v>
          </cell>
          <cell r="DA10">
            <v>0</v>
          </cell>
          <cell r="DB10">
            <v>0</v>
          </cell>
          <cell r="DD10">
            <v>3</v>
          </cell>
          <cell r="DE10" t="str">
            <v>PWE.0001.15</v>
          </cell>
          <cell r="DF10" t="str">
            <v>BBZ Augsburg gGmbH</v>
          </cell>
          <cell r="DG10" t="str">
            <v>Perspektive Wiedereinstieg</v>
          </cell>
          <cell r="DH10" t="str">
            <v>db9443c6-adef-4201-8d7d-82539ab9201e</v>
          </cell>
          <cell r="DI10">
            <v>36</v>
          </cell>
          <cell r="DJ10">
            <v>100</v>
          </cell>
          <cell r="DK10">
            <v>100</v>
          </cell>
          <cell r="DL10">
            <v>2015</v>
          </cell>
          <cell r="DM10">
            <v>2015</v>
          </cell>
          <cell r="DN10" t="b">
            <v>1</v>
          </cell>
          <cell r="DO10" t="b">
            <v>0</v>
          </cell>
          <cell r="DP10" t="b">
            <v>0</v>
          </cell>
          <cell r="DQ10" t="b">
            <v>0</v>
          </cell>
          <cell r="DR10" t="b">
            <v>0</v>
          </cell>
          <cell r="DS10" t="b">
            <v>0</v>
          </cell>
          <cell r="DT10" t="b">
            <v>0</v>
          </cell>
          <cell r="DU10" t="b">
            <v>0</v>
          </cell>
          <cell r="DV10" t="b">
            <v>0</v>
          </cell>
          <cell r="DW10" t="b">
            <v>1</v>
          </cell>
          <cell r="DX10" t="b">
            <v>0</v>
          </cell>
          <cell r="DY10" t="b">
            <v>1</v>
          </cell>
          <cell r="DZ10" t="b">
            <v>1</v>
          </cell>
          <cell r="EA10" t="b">
            <v>1</v>
          </cell>
          <cell r="EB10" t="b">
            <v>1</v>
          </cell>
          <cell r="EC10" t="b">
            <v>0</v>
          </cell>
          <cell r="ED10" t="b">
            <v>0</v>
          </cell>
          <cell r="EE10" t="b">
            <v>0</v>
          </cell>
          <cell r="EF10" t="b">
            <v>1</v>
          </cell>
          <cell r="EG10" t="b">
            <v>0</v>
          </cell>
          <cell r="EH10" t="b">
            <v>0</v>
          </cell>
          <cell r="EI10" t="b">
            <v>1</v>
          </cell>
          <cell r="EJ10" t="b">
            <v>1</v>
          </cell>
          <cell r="EK10" t="b">
            <v>1</v>
          </cell>
          <cell r="EL10" t="b">
            <v>1</v>
          </cell>
        </row>
        <row r="11">
          <cell r="A11" t="str">
            <v>TEST</v>
          </cell>
          <cell r="B11" t="str">
            <v>DE2</v>
          </cell>
          <cell r="C11">
            <v>1</v>
          </cell>
          <cell r="D11">
            <v>0</v>
          </cell>
          <cell r="E11" t="str">
            <v>PWE-0001-000010</v>
          </cell>
          <cell r="F11">
            <v>42248</v>
          </cell>
          <cell r="G11">
            <v>43075</v>
          </cell>
          <cell r="H11">
            <v>42674</v>
          </cell>
          <cell r="L11">
            <v>0</v>
          </cell>
          <cell r="M11">
            <v>1</v>
          </cell>
          <cell r="N11">
            <v>0</v>
          </cell>
          <cell r="O11">
            <v>0</v>
          </cell>
          <cell r="P11">
            <v>1</v>
          </cell>
          <cell r="Q11">
            <v>2</v>
          </cell>
          <cell r="R11">
            <v>0</v>
          </cell>
          <cell r="U11">
            <v>1</v>
          </cell>
          <cell r="V11">
            <v>0</v>
          </cell>
          <cell r="W11">
            <v>1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G11">
            <v>0</v>
          </cell>
          <cell r="AH11">
            <v>0</v>
          </cell>
          <cell r="AJ11">
            <v>1</v>
          </cell>
          <cell r="AK11">
            <v>1</v>
          </cell>
          <cell r="AM11">
            <v>2</v>
          </cell>
          <cell r="AN11">
            <v>1</v>
          </cell>
          <cell r="AO11">
            <v>4</v>
          </cell>
          <cell r="AP11">
            <v>2</v>
          </cell>
          <cell r="AQ11">
            <v>4</v>
          </cell>
          <cell r="AR11">
            <v>1</v>
          </cell>
          <cell r="AS11">
            <v>0</v>
          </cell>
          <cell r="AT11">
            <v>2</v>
          </cell>
          <cell r="AU11" t="str">
            <v>{7,""}</v>
          </cell>
          <cell r="AV11" t="str">
            <v>{15,16,17,""}</v>
          </cell>
          <cell r="AW11">
            <v>0</v>
          </cell>
          <cell r="AX11">
            <v>1</v>
          </cell>
          <cell r="AY11">
            <v>0</v>
          </cell>
          <cell r="AZ11">
            <v>0</v>
          </cell>
          <cell r="BA11">
            <v>2</v>
          </cell>
          <cell r="BB11">
            <v>2</v>
          </cell>
          <cell r="BC11">
            <v>1</v>
          </cell>
          <cell r="BD11">
            <v>0</v>
          </cell>
          <cell r="BE11">
            <v>0</v>
          </cell>
          <cell r="BF11">
            <v>0</v>
          </cell>
          <cell r="BH11" t="str">
            <v>{1,""}</v>
          </cell>
          <cell r="BJ11" t="str">
            <v>{4,""}</v>
          </cell>
          <cell r="BK11" t="str">
            <v>nein</v>
          </cell>
          <cell r="BL11" t="str">
            <v>{1,""}</v>
          </cell>
          <cell r="CE11">
            <v>0</v>
          </cell>
          <cell r="CH11">
            <v>0</v>
          </cell>
          <cell r="CI11" t="str">
            <v>{1,4,""}</v>
          </cell>
          <cell r="CL11" t="str">
            <v>{5,""}</v>
          </cell>
          <cell r="CM11" t="str">
            <v>nein</v>
          </cell>
          <cell r="CQ11">
            <v>0</v>
          </cell>
          <cell r="CR11">
            <v>0</v>
          </cell>
          <cell r="CS11">
            <v>0</v>
          </cell>
          <cell r="CT11">
            <v>0</v>
          </cell>
          <cell r="CV11">
            <v>4</v>
          </cell>
          <cell r="CZ11">
            <v>1</v>
          </cell>
          <cell r="DA11">
            <v>0</v>
          </cell>
          <cell r="DB11">
            <v>1</v>
          </cell>
          <cell r="DE11" t="str">
            <v>PWE.0001.15</v>
          </cell>
          <cell r="DF11" t="str">
            <v>BBZ Augsburg gGmbH</v>
          </cell>
          <cell r="DG11" t="str">
            <v>Perspektive Wiedereinstieg</v>
          </cell>
          <cell r="DH11" t="str">
            <v>1c6dc4cd-d67f-43af-8dbd-243f765f03ba</v>
          </cell>
          <cell r="DI11">
            <v>34</v>
          </cell>
          <cell r="DJ11">
            <v>100</v>
          </cell>
          <cell r="DK11">
            <v>100</v>
          </cell>
          <cell r="DL11">
            <v>2015</v>
          </cell>
          <cell r="DM11">
            <v>2016</v>
          </cell>
          <cell r="DN11" t="b">
            <v>1</v>
          </cell>
          <cell r="DO11" t="b">
            <v>0</v>
          </cell>
          <cell r="DP11" t="b">
            <v>0</v>
          </cell>
          <cell r="DQ11" t="b">
            <v>0</v>
          </cell>
          <cell r="DR11" t="b">
            <v>0</v>
          </cell>
          <cell r="DS11" t="b">
            <v>0</v>
          </cell>
          <cell r="DT11" t="b">
            <v>0</v>
          </cell>
          <cell r="DU11" t="b">
            <v>0</v>
          </cell>
          <cell r="DV11" t="b">
            <v>1</v>
          </cell>
          <cell r="DW11" t="b">
            <v>0</v>
          </cell>
          <cell r="DX11" t="b">
            <v>0</v>
          </cell>
          <cell r="DY11" t="b">
            <v>1</v>
          </cell>
          <cell r="DZ11" t="b">
            <v>1</v>
          </cell>
          <cell r="EA11" t="b">
            <v>1</v>
          </cell>
          <cell r="EB11" t="b">
            <v>1</v>
          </cell>
          <cell r="EC11" t="b">
            <v>0</v>
          </cell>
          <cell r="ED11" t="b">
            <v>0</v>
          </cell>
          <cell r="EE11" t="b">
            <v>0</v>
          </cell>
          <cell r="EF11" t="b">
            <v>1</v>
          </cell>
          <cell r="EG11" t="b">
            <v>0</v>
          </cell>
          <cell r="EH11" t="b">
            <v>0</v>
          </cell>
          <cell r="EI11" t="b">
            <v>1</v>
          </cell>
          <cell r="EJ11" t="b">
            <v>0</v>
          </cell>
          <cell r="EK11" t="b">
            <v>1</v>
          </cell>
          <cell r="EL11" t="b">
            <v>1</v>
          </cell>
        </row>
        <row r="12">
          <cell r="A12" t="str">
            <v>TEST</v>
          </cell>
          <cell r="B12" t="str">
            <v>DE2</v>
          </cell>
          <cell r="C12">
            <v>1</v>
          </cell>
          <cell r="D12">
            <v>0</v>
          </cell>
          <cell r="E12" t="str">
            <v>PWE-0001-000011</v>
          </cell>
          <cell r="F12">
            <v>42248</v>
          </cell>
          <cell r="G12">
            <v>43075</v>
          </cell>
          <cell r="H12">
            <v>43009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1</v>
          </cell>
          <cell r="Q12">
            <v>2</v>
          </cell>
          <cell r="R12">
            <v>1</v>
          </cell>
          <cell r="U12">
            <v>1</v>
          </cell>
          <cell r="V12">
            <v>0</v>
          </cell>
          <cell r="W12">
            <v>1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G12">
            <v>0</v>
          </cell>
          <cell r="AH12">
            <v>0</v>
          </cell>
          <cell r="AJ12">
            <v>1</v>
          </cell>
          <cell r="AK12">
            <v>11</v>
          </cell>
          <cell r="AM12">
            <v>2</v>
          </cell>
          <cell r="AN12">
            <v>1</v>
          </cell>
          <cell r="AO12">
            <v>4</v>
          </cell>
          <cell r="AP12">
            <v>2</v>
          </cell>
          <cell r="AQ12">
            <v>4</v>
          </cell>
          <cell r="AR12">
            <v>1</v>
          </cell>
          <cell r="AS12">
            <v>0</v>
          </cell>
          <cell r="AT12">
            <v>2</v>
          </cell>
          <cell r="AU12" t="str">
            <v>{17,""}</v>
          </cell>
          <cell r="AV12" t="str">
            <v>{17,""}</v>
          </cell>
          <cell r="AW12">
            <v>0</v>
          </cell>
          <cell r="AX12">
            <v>2</v>
          </cell>
          <cell r="AY12">
            <v>0</v>
          </cell>
          <cell r="AZ12">
            <v>0</v>
          </cell>
          <cell r="BA12">
            <v>2</v>
          </cell>
          <cell r="BB12">
            <v>0</v>
          </cell>
          <cell r="BC12">
            <v>1</v>
          </cell>
          <cell r="BD12">
            <v>0</v>
          </cell>
          <cell r="BE12">
            <v>0</v>
          </cell>
          <cell r="BF12">
            <v>0</v>
          </cell>
          <cell r="BH12" t="str">
            <v>{1,""}</v>
          </cell>
          <cell r="BJ12" t="str">
            <v>{1,""}</v>
          </cell>
          <cell r="BL12" t="str">
            <v>{1,""}</v>
          </cell>
          <cell r="CE12">
            <v>0</v>
          </cell>
          <cell r="CH12">
            <v>0</v>
          </cell>
          <cell r="CI12" t="str">
            <v>{1,3,5,""}</v>
          </cell>
          <cell r="CJ12" t="str">
            <v>Jobhunting</v>
          </cell>
          <cell r="CK12">
            <v>19</v>
          </cell>
          <cell r="CL12" t="str">
            <v>{1,""}</v>
          </cell>
          <cell r="CN12" t="str">
            <v>0</v>
          </cell>
          <cell r="CO12" t="str">
            <v>0</v>
          </cell>
          <cell r="CP12">
            <v>2</v>
          </cell>
          <cell r="CQ12">
            <v>1</v>
          </cell>
          <cell r="CR12">
            <v>0</v>
          </cell>
          <cell r="CS12">
            <v>2</v>
          </cell>
          <cell r="CU12">
            <v>1</v>
          </cell>
          <cell r="CV12">
            <v>0</v>
          </cell>
          <cell r="CZ12">
            <v>1</v>
          </cell>
          <cell r="DA12">
            <v>0</v>
          </cell>
          <cell r="DB12">
            <v>1</v>
          </cell>
          <cell r="DD12">
            <v>2</v>
          </cell>
          <cell r="DE12" t="str">
            <v>PWE.0001.15</v>
          </cell>
          <cell r="DF12" t="str">
            <v>BBZ Augsburg gGmbH</v>
          </cell>
          <cell r="DG12" t="str">
            <v>Perspektive Wiedereinstieg</v>
          </cell>
          <cell r="DH12" t="str">
            <v>f8de577d-ce0a-4c56-8b12-de942515e743</v>
          </cell>
          <cell r="DI12">
            <v>34</v>
          </cell>
          <cell r="DJ12">
            <v>100</v>
          </cell>
          <cell r="DK12">
            <v>100</v>
          </cell>
          <cell r="DL12">
            <v>2015</v>
          </cell>
          <cell r="DM12">
            <v>2017</v>
          </cell>
          <cell r="DN12" t="b">
            <v>1</v>
          </cell>
          <cell r="DO12" t="b">
            <v>0</v>
          </cell>
          <cell r="DP12" t="b">
            <v>0</v>
          </cell>
          <cell r="DQ12" t="b">
            <v>0</v>
          </cell>
          <cell r="DR12" t="b">
            <v>0</v>
          </cell>
          <cell r="DS12" t="b">
            <v>0</v>
          </cell>
          <cell r="DT12" t="b">
            <v>0</v>
          </cell>
          <cell r="DU12" t="b">
            <v>0</v>
          </cell>
          <cell r="DV12" t="b">
            <v>0</v>
          </cell>
          <cell r="DW12" t="b">
            <v>1</v>
          </cell>
          <cell r="DX12" t="b">
            <v>0</v>
          </cell>
          <cell r="DY12" t="b">
            <v>1</v>
          </cell>
          <cell r="DZ12" t="b">
            <v>1</v>
          </cell>
          <cell r="EA12" t="b">
            <v>1</v>
          </cell>
          <cell r="EB12" t="b">
            <v>0</v>
          </cell>
          <cell r="EC12" t="b">
            <v>0</v>
          </cell>
          <cell r="ED12" t="b">
            <v>0</v>
          </cell>
          <cell r="EE12" t="b">
            <v>0</v>
          </cell>
          <cell r="EF12" t="b">
            <v>1</v>
          </cell>
          <cell r="EG12" t="b">
            <v>0</v>
          </cell>
          <cell r="EH12" t="b">
            <v>0</v>
          </cell>
          <cell r="EI12" t="b">
            <v>1</v>
          </cell>
          <cell r="EJ12" t="b">
            <v>1</v>
          </cell>
          <cell r="EK12" t="b">
            <v>1</v>
          </cell>
          <cell r="EL12" t="b">
            <v>1</v>
          </cell>
        </row>
        <row r="13">
          <cell r="A13" t="str">
            <v>TEST</v>
          </cell>
          <cell r="B13" t="str">
            <v>DE2</v>
          </cell>
          <cell r="C13">
            <v>1</v>
          </cell>
          <cell r="D13">
            <v>0</v>
          </cell>
          <cell r="E13" t="str">
            <v>PWE-0001-000012</v>
          </cell>
          <cell r="F13">
            <v>42279</v>
          </cell>
          <cell r="G13">
            <v>42458</v>
          </cell>
          <cell r="H13">
            <v>42370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1</v>
          </cell>
          <cell r="Q13">
            <v>3</v>
          </cell>
          <cell r="R13">
            <v>1</v>
          </cell>
          <cell r="U13">
            <v>1</v>
          </cell>
          <cell r="V13">
            <v>1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G13">
            <v>0</v>
          </cell>
          <cell r="AH13">
            <v>0</v>
          </cell>
          <cell r="AJ13">
            <v>1</v>
          </cell>
          <cell r="AK13">
            <v>2</v>
          </cell>
          <cell r="AM13">
            <v>1</v>
          </cell>
          <cell r="AN13">
            <v>1</v>
          </cell>
          <cell r="AO13">
            <v>2</v>
          </cell>
          <cell r="AP13">
            <v>1</v>
          </cell>
          <cell r="AQ13">
            <v>4</v>
          </cell>
          <cell r="AR13">
            <v>0</v>
          </cell>
          <cell r="AS13">
            <v>0</v>
          </cell>
          <cell r="AT13">
            <v>2</v>
          </cell>
          <cell r="AU13" t="str">
            <v>{17,""}</v>
          </cell>
          <cell r="AV13" t="str">
            <v>{10,17,""}</v>
          </cell>
          <cell r="AW13">
            <v>0</v>
          </cell>
          <cell r="AX13">
            <v>3</v>
          </cell>
          <cell r="AY13">
            <v>0</v>
          </cell>
          <cell r="AZ13">
            <v>1</v>
          </cell>
          <cell r="BB13">
            <v>0</v>
          </cell>
          <cell r="BC13">
            <v>1</v>
          </cell>
          <cell r="BD13">
            <v>0</v>
          </cell>
          <cell r="BE13">
            <v>0</v>
          </cell>
          <cell r="BF13">
            <v>0</v>
          </cell>
          <cell r="BH13" t="str">
            <v>{1,2,""}</v>
          </cell>
          <cell r="BJ13" t="str">
            <v>{1,2,""}</v>
          </cell>
          <cell r="CE13">
            <v>0</v>
          </cell>
          <cell r="CH13">
            <v>0</v>
          </cell>
          <cell r="CI13" t="str">
            <v>{5,""}</v>
          </cell>
          <cell r="CJ13" t="str">
            <v>keine</v>
          </cell>
          <cell r="CK13">
            <v>17</v>
          </cell>
          <cell r="CL13" t="str">
            <v>{1,""}</v>
          </cell>
          <cell r="CN13" t="str">
            <v>1</v>
          </cell>
          <cell r="CO13" t="str">
            <v>1</v>
          </cell>
          <cell r="CP13">
            <v>2</v>
          </cell>
          <cell r="CQ13">
            <v>1</v>
          </cell>
          <cell r="CR13">
            <v>0</v>
          </cell>
          <cell r="CS13">
            <v>1</v>
          </cell>
          <cell r="CU13">
            <v>1</v>
          </cell>
          <cell r="CV13">
            <v>0</v>
          </cell>
          <cell r="CZ13">
            <v>0</v>
          </cell>
          <cell r="DA13">
            <v>0</v>
          </cell>
          <cell r="DB13">
            <v>1</v>
          </cell>
          <cell r="DD13">
            <v>3</v>
          </cell>
          <cell r="DE13" t="str">
            <v>PWE.0001.15</v>
          </cell>
          <cell r="DF13" t="str">
            <v>BBZ Augsburg gGmbH</v>
          </cell>
          <cell r="DG13" t="str">
            <v>Perspektive Wiedereinstieg</v>
          </cell>
          <cell r="DH13" t="str">
            <v>000e9f9c-4c0a-43da-86b9-a28df447a8d8</v>
          </cell>
          <cell r="DI13">
            <v>28</v>
          </cell>
          <cell r="DJ13">
            <v>100</v>
          </cell>
          <cell r="DK13">
            <v>100</v>
          </cell>
          <cell r="DL13">
            <v>2015</v>
          </cell>
          <cell r="DM13">
            <v>2016</v>
          </cell>
          <cell r="DN13" t="b">
            <v>1</v>
          </cell>
          <cell r="DO13" t="b">
            <v>0</v>
          </cell>
          <cell r="DP13" t="b">
            <v>0</v>
          </cell>
          <cell r="DQ13" t="b">
            <v>0</v>
          </cell>
          <cell r="DR13" t="b">
            <v>0</v>
          </cell>
          <cell r="DS13" t="b">
            <v>0</v>
          </cell>
          <cell r="DT13" t="b">
            <v>0</v>
          </cell>
          <cell r="DU13" t="b">
            <v>0</v>
          </cell>
          <cell r="DV13" t="b">
            <v>0</v>
          </cell>
          <cell r="DW13" t="b">
            <v>1</v>
          </cell>
          <cell r="DX13" t="b">
            <v>0</v>
          </cell>
          <cell r="DY13" t="b">
            <v>0</v>
          </cell>
          <cell r="DZ13" t="b">
            <v>0</v>
          </cell>
          <cell r="EA13" t="b">
            <v>0</v>
          </cell>
          <cell r="EB13" t="b">
            <v>0</v>
          </cell>
          <cell r="EC13" t="b">
            <v>0</v>
          </cell>
          <cell r="ED13" t="b">
            <v>0</v>
          </cell>
          <cell r="EE13" t="b">
            <v>0</v>
          </cell>
          <cell r="EF13" t="b">
            <v>1</v>
          </cell>
          <cell r="EG13" t="b">
            <v>0</v>
          </cell>
          <cell r="EH13" t="b">
            <v>0</v>
          </cell>
          <cell r="EI13" t="b">
            <v>0</v>
          </cell>
          <cell r="EJ13" t="b">
            <v>1</v>
          </cell>
          <cell r="EK13" t="b">
            <v>0</v>
          </cell>
          <cell r="EL13" t="b">
            <v>1</v>
          </cell>
        </row>
        <row r="14">
          <cell r="A14" t="str">
            <v>TEST</v>
          </cell>
          <cell r="B14" t="str">
            <v>DE2</v>
          </cell>
          <cell r="C14">
            <v>1</v>
          </cell>
          <cell r="D14">
            <v>0</v>
          </cell>
          <cell r="E14" t="str">
            <v>PWE-0001-000013</v>
          </cell>
          <cell r="F14">
            <v>42179</v>
          </cell>
          <cell r="G14">
            <v>42358</v>
          </cell>
          <cell r="H14">
            <v>42358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1</v>
          </cell>
          <cell r="Q14">
            <v>2</v>
          </cell>
          <cell r="R14">
            <v>1</v>
          </cell>
          <cell r="U14">
            <v>1</v>
          </cell>
          <cell r="V14">
            <v>1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1</v>
          </cell>
          <cell r="AC14">
            <v>0</v>
          </cell>
          <cell r="AD14">
            <v>0</v>
          </cell>
          <cell r="AE14">
            <v>0</v>
          </cell>
          <cell r="AG14">
            <v>0</v>
          </cell>
          <cell r="AH14">
            <v>0</v>
          </cell>
          <cell r="AJ14">
            <v>0</v>
          </cell>
          <cell r="AM14">
            <v>0</v>
          </cell>
          <cell r="AN14">
            <v>1</v>
          </cell>
          <cell r="AO14">
            <v>4</v>
          </cell>
          <cell r="AP14">
            <v>2</v>
          </cell>
          <cell r="AQ14">
            <v>4</v>
          </cell>
          <cell r="AR14">
            <v>0</v>
          </cell>
          <cell r="AS14">
            <v>0</v>
          </cell>
          <cell r="AT14">
            <v>2</v>
          </cell>
          <cell r="AU14" t="str">
            <v>{3,""}</v>
          </cell>
          <cell r="AV14" t="str">
            <v>{3,13,15,""}</v>
          </cell>
          <cell r="AW14">
            <v>0</v>
          </cell>
          <cell r="AX14">
            <v>3</v>
          </cell>
          <cell r="AY14">
            <v>1</v>
          </cell>
          <cell r="AZ14">
            <v>1</v>
          </cell>
          <cell r="BB14">
            <v>0</v>
          </cell>
          <cell r="BC14">
            <v>1</v>
          </cell>
          <cell r="BD14">
            <v>0</v>
          </cell>
          <cell r="BE14">
            <v>0</v>
          </cell>
          <cell r="BF14">
            <v>1</v>
          </cell>
          <cell r="BG14">
            <v>7</v>
          </cell>
          <cell r="BH14" t="str">
            <v>{1,2,3,4,""}</v>
          </cell>
          <cell r="BI14" t="str">
            <v>Zielfindung, Perspektivenentwicklung</v>
          </cell>
          <cell r="BJ14" t="str">
            <v>{1,2,""}</v>
          </cell>
          <cell r="CE14">
            <v>0</v>
          </cell>
          <cell r="CH14">
            <v>0</v>
          </cell>
          <cell r="CI14" t="str">
            <v>{5,""}</v>
          </cell>
          <cell r="CJ14" t="str">
            <v>Jobhunting</v>
          </cell>
          <cell r="CL14" t="str">
            <v>{1,2,""}</v>
          </cell>
          <cell r="CP14">
            <v>2</v>
          </cell>
          <cell r="CQ14">
            <v>0</v>
          </cell>
          <cell r="CR14">
            <v>0</v>
          </cell>
          <cell r="CS14">
            <v>1</v>
          </cell>
          <cell r="CV14">
            <v>4</v>
          </cell>
          <cell r="CW14">
            <v>1</v>
          </cell>
          <cell r="CX14">
            <v>1</v>
          </cell>
          <cell r="CY14">
            <v>1</v>
          </cell>
          <cell r="CZ14">
            <v>1</v>
          </cell>
          <cell r="DA14">
            <v>0</v>
          </cell>
          <cell r="DB14">
            <v>0</v>
          </cell>
          <cell r="DE14" t="str">
            <v>PWE.0001.15</v>
          </cell>
          <cell r="DF14" t="str">
            <v>BBZ Augsburg gGmbH</v>
          </cell>
          <cell r="DG14" t="str">
            <v>Perspektive Wiedereinstieg</v>
          </cell>
          <cell r="DH14" t="str">
            <v>6a1fd157-33b3-4d38-8d8d-5fd82a577921</v>
          </cell>
          <cell r="DI14">
            <v>42</v>
          </cell>
          <cell r="DJ14">
            <v>100</v>
          </cell>
          <cell r="DK14">
            <v>100</v>
          </cell>
          <cell r="DL14">
            <v>2015</v>
          </cell>
          <cell r="DM14">
            <v>2015</v>
          </cell>
          <cell r="DN14" t="b">
            <v>0</v>
          </cell>
          <cell r="DO14" t="b">
            <v>0</v>
          </cell>
          <cell r="DP14" t="b">
            <v>1</v>
          </cell>
          <cell r="DQ14" t="b">
            <v>1</v>
          </cell>
          <cell r="DR14" t="b">
            <v>0</v>
          </cell>
          <cell r="DS14" t="b">
            <v>0</v>
          </cell>
          <cell r="DT14" t="b">
            <v>0</v>
          </cell>
          <cell r="DU14" t="b">
            <v>0</v>
          </cell>
          <cell r="DV14" t="b">
            <v>0</v>
          </cell>
          <cell r="DW14" t="b">
            <v>1</v>
          </cell>
          <cell r="DX14" t="b">
            <v>0</v>
          </cell>
          <cell r="DY14" t="b">
            <v>0</v>
          </cell>
          <cell r="DZ14" t="b">
            <v>0</v>
          </cell>
          <cell r="EA14" t="b">
            <v>0</v>
          </cell>
          <cell r="EB14" t="b">
            <v>0</v>
          </cell>
          <cell r="EC14" t="b">
            <v>0</v>
          </cell>
          <cell r="ED14" t="b">
            <v>0</v>
          </cell>
          <cell r="EE14" t="b">
            <v>0</v>
          </cell>
          <cell r="EF14" t="b">
            <v>1</v>
          </cell>
          <cell r="EG14" t="b">
            <v>0</v>
          </cell>
          <cell r="EH14" t="b">
            <v>0</v>
          </cell>
          <cell r="EI14" t="b">
            <v>1</v>
          </cell>
          <cell r="EJ14" t="b">
            <v>0</v>
          </cell>
          <cell r="EK14" t="b">
            <v>0</v>
          </cell>
          <cell r="EL14" t="b">
            <v>1</v>
          </cell>
        </row>
        <row r="15">
          <cell r="A15" t="str">
            <v>TEST</v>
          </cell>
          <cell r="B15" t="str">
            <v>DE2</v>
          </cell>
          <cell r="C15">
            <v>1</v>
          </cell>
          <cell r="D15">
            <v>0</v>
          </cell>
          <cell r="E15" t="str">
            <v>PWE-0001-000014</v>
          </cell>
          <cell r="F15">
            <v>42310</v>
          </cell>
          <cell r="G15">
            <v>42489</v>
          </cell>
          <cell r="H15">
            <v>42338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1</v>
          </cell>
          <cell r="Q15">
            <v>3</v>
          </cell>
          <cell r="R15">
            <v>1</v>
          </cell>
          <cell r="U15">
            <v>1</v>
          </cell>
          <cell r="V15">
            <v>1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G15">
            <v>0</v>
          </cell>
          <cell r="AH15">
            <v>0</v>
          </cell>
          <cell r="AJ15">
            <v>1</v>
          </cell>
          <cell r="AK15">
            <v>0</v>
          </cell>
          <cell r="AM15">
            <v>1</v>
          </cell>
          <cell r="AN15">
            <v>1</v>
          </cell>
          <cell r="AO15">
            <v>3</v>
          </cell>
          <cell r="AP15">
            <v>2</v>
          </cell>
          <cell r="AQ15">
            <v>4</v>
          </cell>
          <cell r="AR15">
            <v>0</v>
          </cell>
          <cell r="AS15">
            <v>0</v>
          </cell>
          <cell r="AT15">
            <v>1</v>
          </cell>
          <cell r="AU15" t="str">
            <v>{11,""}</v>
          </cell>
          <cell r="AV15" t="str">
            <v>{11,12,15,""}</v>
          </cell>
          <cell r="AW15">
            <v>0</v>
          </cell>
          <cell r="AX15">
            <v>3</v>
          </cell>
          <cell r="AY15">
            <v>0</v>
          </cell>
          <cell r="AZ15">
            <v>1</v>
          </cell>
          <cell r="BB15">
            <v>0</v>
          </cell>
          <cell r="BC15">
            <v>1</v>
          </cell>
          <cell r="BD15">
            <v>0</v>
          </cell>
          <cell r="BE15">
            <v>0</v>
          </cell>
          <cell r="BF15">
            <v>0</v>
          </cell>
          <cell r="BH15" t="str">
            <v>{1,2,3,4,""}</v>
          </cell>
          <cell r="BI15" t="str">
            <v>Zielfindung, Strategie-/Perspektivenentwicklung</v>
          </cell>
          <cell r="BJ15" t="str">
            <v>{1,""}</v>
          </cell>
          <cell r="CE15">
            <v>0</v>
          </cell>
          <cell r="CH15">
            <v>0</v>
          </cell>
          <cell r="CI15" t="str">
            <v>{5,""}</v>
          </cell>
          <cell r="CJ15" t="str">
            <v>keine</v>
          </cell>
          <cell r="CK15">
            <v>17</v>
          </cell>
          <cell r="CL15" t="str">
            <v>{1,2,""}</v>
          </cell>
          <cell r="CN15" t="str">
            <v>0</v>
          </cell>
          <cell r="CO15" t="str">
            <v>1</v>
          </cell>
          <cell r="CP15">
            <v>2</v>
          </cell>
          <cell r="CQ15">
            <v>1</v>
          </cell>
          <cell r="CR15">
            <v>0</v>
          </cell>
          <cell r="CS15">
            <v>1</v>
          </cell>
          <cell r="CU15">
            <v>1</v>
          </cell>
          <cell r="CV15">
            <v>0</v>
          </cell>
          <cell r="CZ15">
            <v>0</v>
          </cell>
          <cell r="DA15">
            <v>0</v>
          </cell>
          <cell r="DB15">
            <v>1</v>
          </cell>
          <cell r="DD15">
            <v>2</v>
          </cell>
          <cell r="DE15" t="str">
            <v>PWE.0001.15</v>
          </cell>
          <cell r="DF15" t="str">
            <v>BBZ Augsburg gGmbH</v>
          </cell>
          <cell r="DG15" t="str">
            <v>Perspektive Wiedereinstieg</v>
          </cell>
          <cell r="DH15" t="str">
            <v>a3da7c1b-456a-489c-878c-15d95a1dd0ce</v>
          </cell>
          <cell r="DI15">
            <v>28</v>
          </cell>
          <cell r="DJ15">
            <v>100</v>
          </cell>
          <cell r="DK15">
            <v>100</v>
          </cell>
          <cell r="DL15">
            <v>2015</v>
          </cell>
          <cell r="DM15">
            <v>2015</v>
          </cell>
          <cell r="DN15" t="b">
            <v>1</v>
          </cell>
          <cell r="DO15" t="b">
            <v>0</v>
          </cell>
          <cell r="DP15" t="b">
            <v>0</v>
          </cell>
          <cell r="DQ15" t="b">
            <v>0</v>
          </cell>
          <cell r="DR15" t="b">
            <v>0</v>
          </cell>
          <cell r="DS15" t="b">
            <v>0</v>
          </cell>
          <cell r="DT15" t="b">
            <v>0</v>
          </cell>
          <cell r="DU15" t="b">
            <v>0</v>
          </cell>
          <cell r="DV15" t="b">
            <v>0</v>
          </cell>
          <cell r="DW15" t="b">
            <v>1</v>
          </cell>
          <cell r="DX15" t="b">
            <v>0</v>
          </cell>
          <cell r="DY15" t="b">
            <v>0</v>
          </cell>
          <cell r="DZ15" t="b">
            <v>0</v>
          </cell>
          <cell r="EA15" t="b">
            <v>0</v>
          </cell>
          <cell r="EB15" t="b">
            <v>0</v>
          </cell>
          <cell r="EC15" t="b">
            <v>0</v>
          </cell>
          <cell r="ED15" t="b">
            <v>0</v>
          </cell>
          <cell r="EE15" t="b">
            <v>0</v>
          </cell>
          <cell r="EF15" t="b">
            <v>1</v>
          </cell>
          <cell r="EG15" t="b">
            <v>0</v>
          </cell>
          <cell r="EH15" t="b">
            <v>0</v>
          </cell>
          <cell r="EI15" t="b">
            <v>0</v>
          </cell>
          <cell r="EJ15" t="b">
            <v>1</v>
          </cell>
          <cell r="EK15" t="b">
            <v>0</v>
          </cell>
          <cell r="EL15" t="b">
            <v>1</v>
          </cell>
        </row>
        <row r="16">
          <cell r="A16" t="str">
            <v>TEST</v>
          </cell>
          <cell r="B16" t="str">
            <v>DE2</v>
          </cell>
          <cell r="C16">
            <v>1</v>
          </cell>
          <cell r="D16">
            <v>0</v>
          </cell>
          <cell r="E16" t="str">
            <v>PWE-0001-000015</v>
          </cell>
          <cell r="F16">
            <v>42096</v>
          </cell>
          <cell r="G16">
            <v>42275</v>
          </cell>
          <cell r="H16">
            <v>42323</v>
          </cell>
          <cell r="L16">
            <v>0</v>
          </cell>
          <cell r="M16">
            <v>1</v>
          </cell>
          <cell r="N16">
            <v>0</v>
          </cell>
          <cell r="O16">
            <v>0</v>
          </cell>
          <cell r="P16">
            <v>1</v>
          </cell>
          <cell r="Q16">
            <v>6</v>
          </cell>
          <cell r="R16">
            <v>3</v>
          </cell>
          <cell r="U16">
            <v>1</v>
          </cell>
          <cell r="V16">
            <v>1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G16">
            <v>0</v>
          </cell>
          <cell r="AH16">
            <v>0</v>
          </cell>
          <cell r="AJ16">
            <v>1</v>
          </cell>
          <cell r="AK16">
            <v>0</v>
          </cell>
          <cell r="AM16">
            <v>1</v>
          </cell>
          <cell r="AN16">
            <v>1</v>
          </cell>
          <cell r="AO16">
            <v>2</v>
          </cell>
          <cell r="AP16">
            <v>1</v>
          </cell>
          <cell r="AQ16">
            <v>4</v>
          </cell>
          <cell r="AR16">
            <v>0</v>
          </cell>
          <cell r="AS16">
            <v>0</v>
          </cell>
          <cell r="AT16">
            <v>1</v>
          </cell>
          <cell r="AU16" t="str">
            <v>{15,""}</v>
          </cell>
          <cell r="AV16" t="str">
            <v>{11,14,17,""}</v>
          </cell>
          <cell r="AW16">
            <v>0</v>
          </cell>
          <cell r="AX16">
            <v>3</v>
          </cell>
          <cell r="AY16">
            <v>0</v>
          </cell>
          <cell r="AZ16">
            <v>1</v>
          </cell>
          <cell r="BB16">
            <v>0</v>
          </cell>
          <cell r="BC16">
            <v>1</v>
          </cell>
          <cell r="BD16">
            <v>0</v>
          </cell>
          <cell r="BE16">
            <v>0</v>
          </cell>
          <cell r="BF16">
            <v>0</v>
          </cell>
          <cell r="BH16" t="str">
            <v>{1,3,4,""}</v>
          </cell>
          <cell r="BI16" t="str">
            <v>Strategieentwicklung</v>
          </cell>
          <cell r="BJ16" t="str">
            <v>{2,""}</v>
          </cell>
          <cell r="CE16">
            <v>1</v>
          </cell>
          <cell r="CH16">
            <v>0</v>
          </cell>
          <cell r="CI16" t="str">
            <v>{3,""}</v>
          </cell>
          <cell r="CJ16" t="str">
            <v>Jobhunting</v>
          </cell>
          <cell r="CK16">
            <v>19</v>
          </cell>
          <cell r="CL16" t="str">
            <v>{1,2,""}</v>
          </cell>
          <cell r="CN16" t="str">
            <v>0</v>
          </cell>
          <cell r="CO16" t="str">
            <v>1</v>
          </cell>
          <cell r="CP16">
            <v>2</v>
          </cell>
          <cell r="CQ16">
            <v>1</v>
          </cell>
          <cell r="CR16">
            <v>0</v>
          </cell>
          <cell r="CS16">
            <v>1</v>
          </cell>
          <cell r="CU16">
            <v>1</v>
          </cell>
          <cell r="CV16">
            <v>0</v>
          </cell>
          <cell r="CZ16">
            <v>1</v>
          </cell>
          <cell r="DA16">
            <v>0</v>
          </cell>
          <cell r="DB16">
            <v>0</v>
          </cell>
          <cell r="DD16">
            <v>3</v>
          </cell>
          <cell r="DE16" t="str">
            <v>PWE.0001.15</v>
          </cell>
          <cell r="DF16" t="str">
            <v>BBZ Augsburg gGmbH</v>
          </cell>
          <cell r="DG16" t="str">
            <v>Perspektive Wiedereinstieg</v>
          </cell>
          <cell r="DH16" t="str">
            <v>805c7a77-572b-43a9-9597-1851b4518944</v>
          </cell>
          <cell r="DI16">
            <v>30</v>
          </cell>
          <cell r="DJ16">
            <v>100</v>
          </cell>
          <cell r="DK16">
            <v>100</v>
          </cell>
          <cell r="DL16">
            <v>2015</v>
          </cell>
          <cell r="DM16">
            <v>2015</v>
          </cell>
          <cell r="DN16" t="b">
            <v>1</v>
          </cell>
          <cell r="DO16" t="b">
            <v>0</v>
          </cell>
          <cell r="DP16" t="b">
            <v>0</v>
          </cell>
          <cell r="DQ16" t="b">
            <v>0</v>
          </cell>
          <cell r="DR16" t="b">
            <v>0</v>
          </cell>
          <cell r="DS16" t="b">
            <v>0</v>
          </cell>
          <cell r="DT16" t="b">
            <v>0</v>
          </cell>
          <cell r="DU16" t="b">
            <v>0</v>
          </cell>
          <cell r="DV16" t="b">
            <v>0</v>
          </cell>
          <cell r="DW16" t="b">
            <v>0</v>
          </cell>
          <cell r="DX16" t="b">
            <v>1</v>
          </cell>
          <cell r="DY16" t="b">
            <v>0</v>
          </cell>
          <cell r="DZ16" t="b">
            <v>0</v>
          </cell>
          <cell r="EA16" t="b">
            <v>0</v>
          </cell>
          <cell r="EB16" t="b">
            <v>1</v>
          </cell>
          <cell r="EC16" t="b">
            <v>0</v>
          </cell>
          <cell r="ED16" t="b">
            <v>0</v>
          </cell>
          <cell r="EE16" t="b">
            <v>0</v>
          </cell>
          <cell r="EF16" t="b">
            <v>1</v>
          </cell>
          <cell r="EG16" t="b">
            <v>0</v>
          </cell>
          <cell r="EH16" t="b">
            <v>0</v>
          </cell>
          <cell r="EI16" t="b">
            <v>1</v>
          </cell>
          <cell r="EJ16" t="b">
            <v>1</v>
          </cell>
          <cell r="EK16" t="b">
            <v>1</v>
          </cell>
          <cell r="EL16" t="b">
            <v>1</v>
          </cell>
        </row>
        <row r="17">
          <cell r="A17" t="str">
            <v>TEST</v>
          </cell>
          <cell r="B17" t="str">
            <v>DE2</v>
          </cell>
          <cell r="C17">
            <v>1</v>
          </cell>
          <cell r="D17">
            <v>0</v>
          </cell>
          <cell r="E17" t="str">
            <v>PWE-0001-000016</v>
          </cell>
          <cell r="F17">
            <v>42005</v>
          </cell>
          <cell r="G17">
            <v>42184</v>
          </cell>
          <cell r="H17">
            <v>42277</v>
          </cell>
          <cell r="L17">
            <v>0</v>
          </cell>
          <cell r="O17">
            <v>0</v>
          </cell>
          <cell r="P17">
            <v>1</v>
          </cell>
          <cell r="Q17">
            <v>7</v>
          </cell>
          <cell r="R17">
            <v>3</v>
          </cell>
          <cell r="U17">
            <v>1</v>
          </cell>
          <cell r="V17">
            <v>1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G17">
            <v>1</v>
          </cell>
          <cell r="AH17">
            <v>0</v>
          </cell>
          <cell r="AJ17">
            <v>1</v>
          </cell>
          <cell r="AK17">
            <v>13</v>
          </cell>
          <cell r="AL17">
            <v>1</v>
          </cell>
          <cell r="AM17">
            <v>1</v>
          </cell>
          <cell r="AN17">
            <v>0</v>
          </cell>
          <cell r="AO17">
            <v>2</v>
          </cell>
          <cell r="AP17">
            <v>1</v>
          </cell>
          <cell r="AQ17">
            <v>4</v>
          </cell>
          <cell r="AR17">
            <v>0</v>
          </cell>
          <cell r="AS17">
            <v>0</v>
          </cell>
          <cell r="AT17">
            <v>2</v>
          </cell>
          <cell r="AU17" t="str">
            <v>{10,16,""}</v>
          </cell>
          <cell r="AV17" t="str">
            <v>{16,""}</v>
          </cell>
          <cell r="AW17">
            <v>0</v>
          </cell>
          <cell r="AX17">
            <v>2</v>
          </cell>
          <cell r="AY17">
            <v>0</v>
          </cell>
          <cell r="AZ17">
            <v>1</v>
          </cell>
          <cell r="BB17">
            <v>0</v>
          </cell>
          <cell r="BC17">
            <v>1</v>
          </cell>
          <cell r="BD17">
            <v>0</v>
          </cell>
          <cell r="BE17">
            <v>0</v>
          </cell>
          <cell r="BF17">
            <v>0</v>
          </cell>
          <cell r="BH17" t="str">
            <v>{1,2,4,""}</v>
          </cell>
          <cell r="BI17" t="str">
            <v>Strategiefindung</v>
          </cell>
          <cell r="BJ17" t="str">
            <v>{1,2,""}</v>
          </cell>
          <cell r="CE17">
            <v>0</v>
          </cell>
          <cell r="CH17">
            <v>0</v>
          </cell>
          <cell r="CI17" t="str">
            <v>{3,5,""}</v>
          </cell>
          <cell r="CJ17" t="str">
            <v>Jobhunting</v>
          </cell>
          <cell r="CK17">
            <v>16</v>
          </cell>
          <cell r="CL17" t="str">
            <v>{1,2,4,""}</v>
          </cell>
          <cell r="CN17" t="str">
            <v>0</v>
          </cell>
          <cell r="CO17" t="str">
            <v>1</v>
          </cell>
          <cell r="CP17">
            <v>2</v>
          </cell>
          <cell r="CQ17">
            <v>1</v>
          </cell>
          <cell r="CR17">
            <v>0</v>
          </cell>
          <cell r="CS17">
            <v>1</v>
          </cell>
          <cell r="CU17">
            <v>1</v>
          </cell>
          <cell r="CV17">
            <v>0</v>
          </cell>
          <cell r="CZ17">
            <v>1</v>
          </cell>
          <cell r="DA17">
            <v>0</v>
          </cell>
          <cell r="DB17">
            <v>0</v>
          </cell>
          <cell r="DD17">
            <v>2</v>
          </cell>
          <cell r="DE17" t="str">
            <v>PWE.0001.15</v>
          </cell>
          <cell r="DF17" t="str">
            <v>BBZ Augsburg gGmbH</v>
          </cell>
          <cell r="DG17" t="str">
            <v>Perspektive Wiedereinstieg</v>
          </cell>
          <cell r="DH17" t="str">
            <v>48830a62-ea3b-42b2-86aa-ba9e61c1fd95</v>
          </cell>
          <cell r="DI17">
            <v>29</v>
          </cell>
          <cell r="DJ17">
            <v>100</v>
          </cell>
          <cell r="DK17">
            <v>100</v>
          </cell>
          <cell r="DL17">
            <v>2015</v>
          </cell>
          <cell r="DM17">
            <v>2015</v>
          </cell>
          <cell r="DN17" t="b">
            <v>1</v>
          </cell>
          <cell r="DO17" t="b">
            <v>0</v>
          </cell>
          <cell r="DP17" t="b">
            <v>0</v>
          </cell>
          <cell r="DQ17" t="b">
            <v>0</v>
          </cell>
          <cell r="DR17" t="b">
            <v>0</v>
          </cell>
          <cell r="DS17" t="b">
            <v>0</v>
          </cell>
          <cell r="DT17" t="b">
            <v>0</v>
          </cell>
          <cell r="DU17" t="b">
            <v>0</v>
          </cell>
          <cell r="DV17" t="b">
            <v>0</v>
          </cell>
          <cell r="DW17" t="b">
            <v>0</v>
          </cell>
          <cell r="DX17" t="b">
            <v>1</v>
          </cell>
          <cell r="DY17" t="b">
            <v>0</v>
          </cell>
          <cell r="DZ17" t="b">
            <v>0</v>
          </cell>
          <cell r="EA17" t="b">
            <v>0</v>
          </cell>
          <cell r="EB17" t="b">
            <v>1</v>
          </cell>
          <cell r="EC17" t="b">
            <v>0</v>
          </cell>
          <cell r="ED17" t="b">
            <v>0</v>
          </cell>
          <cell r="EE17" t="b">
            <v>0</v>
          </cell>
          <cell r="EF17" t="b">
            <v>1</v>
          </cell>
          <cell r="EG17" t="b">
            <v>0</v>
          </cell>
          <cell r="EH17" t="b">
            <v>0</v>
          </cell>
          <cell r="EI17" t="b">
            <v>1</v>
          </cell>
          <cell r="EJ17" t="b">
            <v>1</v>
          </cell>
          <cell r="EK17" t="b">
            <v>1</v>
          </cell>
          <cell r="EL17" t="b">
            <v>1</v>
          </cell>
        </row>
        <row r="18">
          <cell r="A18" t="str">
            <v>TEST</v>
          </cell>
          <cell r="B18" t="str">
            <v>DE2</v>
          </cell>
          <cell r="C18">
            <v>1</v>
          </cell>
          <cell r="D18">
            <v>0</v>
          </cell>
          <cell r="E18" t="str">
            <v>PWE-0001-000017</v>
          </cell>
          <cell r="F18">
            <v>42213</v>
          </cell>
          <cell r="G18">
            <v>42392</v>
          </cell>
          <cell r="H18">
            <v>42392</v>
          </cell>
          <cell r="L18">
            <v>0</v>
          </cell>
          <cell r="M18">
            <v>1</v>
          </cell>
          <cell r="N18">
            <v>0</v>
          </cell>
          <cell r="O18">
            <v>0</v>
          </cell>
          <cell r="P18">
            <v>1</v>
          </cell>
          <cell r="Q18">
            <v>6</v>
          </cell>
          <cell r="R18">
            <v>3</v>
          </cell>
          <cell r="U18">
            <v>1</v>
          </cell>
          <cell r="V18">
            <v>1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G18">
            <v>0</v>
          </cell>
          <cell r="AH18">
            <v>0</v>
          </cell>
          <cell r="AJ18">
            <v>1</v>
          </cell>
          <cell r="AK18">
            <v>1</v>
          </cell>
          <cell r="AM18">
            <v>1</v>
          </cell>
          <cell r="AN18">
            <v>1</v>
          </cell>
          <cell r="AO18">
            <v>2</v>
          </cell>
          <cell r="AP18">
            <v>2</v>
          </cell>
          <cell r="AQ18">
            <v>4</v>
          </cell>
          <cell r="AR18">
            <v>0</v>
          </cell>
          <cell r="AS18">
            <v>0</v>
          </cell>
          <cell r="AT18">
            <v>1</v>
          </cell>
          <cell r="AU18" t="str">
            <v>{6,""}</v>
          </cell>
          <cell r="AV18" t="str">
            <v>{6,14,""}</v>
          </cell>
          <cell r="AW18">
            <v>0</v>
          </cell>
          <cell r="AX18">
            <v>4</v>
          </cell>
          <cell r="AY18">
            <v>0</v>
          </cell>
          <cell r="AZ18">
            <v>1</v>
          </cell>
          <cell r="BB18">
            <v>0</v>
          </cell>
          <cell r="BC18">
            <v>1</v>
          </cell>
          <cell r="BD18">
            <v>0</v>
          </cell>
          <cell r="BE18">
            <v>0</v>
          </cell>
          <cell r="BF18">
            <v>0</v>
          </cell>
          <cell r="BH18" t="str">
            <v>{1,2,3,4,""}</v>
          </cell>
          <cell r="BI18" t="str">
            <v>Strategieentwicklung</v>
          </cell>
          <cell r="BJ18" t="str">
            <v>{2,""}</v>
          </cell>
          <cell r="CE18">
            <v>1</v>
          </cell>
          <cell r="CH18">
            <v>0</v>
          </cell>
          <cell r="CI18" t="str">
            <v>{5,""}</v>
          </cell>
          <cell r="CJ18" t="str">
            <v>Jobhunting</v>
          </cell>
          <cell r="CL18" t="str">
            <v>{1,2,""}</v>
          </cell>
          <cell r="CP18">
            <v>2</v>
          </cell>
          <cell r="CQ18">
            <v>0</v>
          </cell>
          <cell r="CR18">
            <v>0</v>
          </cell>
          <cell r="CS18">
            <v>1</v>
          </cell>
          <cell r="CV18">
            <v>4</v>
          </cell>
          <cell r="CZ18">
            <v>0</v>
          </cell>
          <cell r="DA18">
            <v>0</v>
          </cell>
          <cell r="DB18">
            <v>0</v>
          </cell>
          <cell r="DE18" t="str">
            <v>PWE.0001.15</v>
          </cell>
          <cell r="DF18" t="str">
            <v>BBZ Augsburg gGmbH</v>
          </cell>
          <cell r="DG18" t="str">
            <v>Perspektive Wiedereinstieg</v>
          </cell>
          <cell r="DH18" t="str">
            <v>139d43bd-f9c4-4f94-afae-ad120d30ca7e</v>
          </cell>
          <cell r="DI18">
            <v>37</v>
          </cell>
          <cell r="DJ18">
            <v>100</v>
          </cell>
          <cell r="DK18">
            <v>100</v>
          </cell>
          <cell r="DL18">
            <v>2015</v>
          </cell>
          <cell r="DM18">
            <v>2016</v>
          </cell>
          <cell r="DN18" t="b">
            <v>1</v>
          </cell>
          <cell r="DO18" t="b">
            <v>0</v>
          </cell>
          <cell r="DP18" t="b">
            <v>0</v>
          </cell>
          <cell r="DQ18" t="b">
            <v>0</v>
          </cell>
          <cell r="DR18" t="b">
            <v>0</v>
          </cell>
          <cell r="DS18" t="b">
            <v>0</v>
          </cell>
          <cell r="DT18" t="b">
            <v>0</v>
          </cell>
          <cell r="DU18" t="b">
            <v>0</v>
          </cell>
          <cell r="DV18" t="b">
            <v>0</v>
          </cell>
          <cell r="DW18" t="b">
            <v>0</v>
          </cell>
          <cell r="DX18" t="b">
            <v>1</v>
          </cell>
          <cell r="DY18" t="b">
            <v>0</v>
          </cell>
          <cell r="DZ18" t="b">
            <v>0</v>
          </cell>
          <cell r="EA18" t="b">
            <v>0</v>
          </cell>
          <cell r="EB18" t="b">
            <v>1</v>
          </cell>
          <cell r="EC18" t="b">
            <v>0</v>
          </cell>
          <cell r="ED18" t="b">
            <v>0</v>
          </cell>
          <cell r="EE18" t="b">
            <v>0</v>
          </cell>
          <cell r="EF18" t="b">
            <v>1</v>
          </cell>
          <cell r="EG18" t="b">
            <v>0</v>
          </cell>
          <cell r="EH18" t="b">
            <v>0</v>
          </cell>
          <cell r="EI18" t="b">
            <v>0</v>
          </cell>
          <cell r="EJ18" t="b">
            <v>0</v>
          </cell>
          <cell r="EK18" t="b">
            <v>0</v>
          </cell>
          <cell r="EL18" t="b">
            <v>0</v>
          </cell>
        </row>
        <row r="19">
          <cell r="A19" t="str">
            <v>TEST</v>
          </cell>
          <cell r="B19" t="str">
            <v>DE2</v>
          </cell>
          <cell r="C19">
            <v>1</v>
          </cell>
          <cell r="D19">
            <v>0</v>
          </cell>
          <cell r="E19" t="str">
            <v>PWE-0001-000018</v>
          </cell>
          <cell r="F19">
            <v>42170</v>
          </cell>
          <cell r="G19">
            <v>42349</v>
          </cell>
          <cell r="H19">
            <v>42302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1</v>
          </cell>
          <cell r="Q19">
            <v>2</v>
          </cell>
          <cell r="R19">
            <v>1</v>
          </cell>
          <cell r="U19">
            <v>1</v>
          </cell>
          <cell r="V19">
            <v>1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1</v>
          </cell>
          <cell r="AC19">
            <v>0</v>
          </cell>
          <cell r="AD19">
            <v>0</v>
          </cell>
          <cell r="AE19">
            <v>0</v>
          </cell>
          <cell r="AG19">
            <v>0</v>
          </cell>
          <cell r="AH19">
            <v>0</v>
          </cell>
          <cell r="AJ19">
            <v>0</v>
          </cell>
          <cell r="AM19">
            <v>0</v>
          </cell>
          <cell r="AN19">
            <v>1</v>
          </cell>
          <cell r="AO19">
            <v>4</v>
          </cell>
          <cell r="AP19">
            <v>2</v>
          </cell>
          <cell r="AQ19">
            <v>4</v>
          </cell>
          <cell r="AR19">
            <v>1</v>
          </cell>
          <cell r="AS19">
            <v>0</v>
          </cell>
          <cell r="AT19">
            <v>1</v>
          </cell>
          <cell r="AU19" t="str">
            <v>{9,13,""}</v>
          </cell>
          <cell r="AV19" t="str">
            <v>{13,15,""}</v>
          </cell>
          <cell r="AW19">
            <v>0</v>
          </cell>
          <cell r="AX19">
            <v>2</v>
          </cell>
          <cell r="AY19">
            <v>1</v>
          </cell>
          <cell r="AZ19">
            <v>1</v>
          </cell>
          <cell r="BB19">
            <v>0</v>
          </cell>
          <cell r="BC19">
            <v>1</v>
          </cell>
          <cell r="BD19">
            <v>0</v>
          </cell>
          <cell r="BE19">
            <v>0</v>
          </cell>
          <cell r="BF19">
            <v>0</v>
          </cell>
          <cell r="BH19" t="str">
            <v>{1,2,3,4,""}</v>
          </cell>
          <cell r="BI19" t="str">
            <v>Strategieentwicklung</v>
          </cell>
          <cell r="BJ19" t="str">
            <v>{1,2,""}</v>
          </cell>
          <cell r="CE19">
            <v>0</v>
          </cell>
          <cell r="CH19">
            <v>0</v>
          </cell>
          <cell r="CI19" t="str">
            <v>{3,5,""}</v>
          </cell>
          <cell r="CJ19" t="str">
            <v>Jobhunting</v>
          </cell>
          <cell r="CK19">
            <v>13</v>
          </cell>
          <cell r="CL19" t="str">
            <v>{1,2,""}</v>
          </cell>
          <cell r="CN19" t="str">
            <v>1</v>
          </cell>
          <cell r="CO19" t="str">
            <v>1</v>
          </cell>
          <cell r="CP19">
            <v>2</v>
          </cell>
          <cell r="CQ19">
            <v>1</v>
          </cell>
          <cell r="CR19">
            <v>0</v>
          </cell>
          <cell r="CS19">
            <v>1</v>
          </cell>
          <cell r="CU19">
            <v>1</v>
          </cell>
          <cell r="CV19">
            <v>0</v>
          </cell>
          <cell r="CW19">
            <v>1</v>
          </cell>
          <cell r="CX19">
            <v>1</v>
          </cell>
          <cell r="CY19">
            <v>1</v>
          </cell>
          <cell r="CZ19">
            <v>1</v>
          </cell>
          <cell r="DA19">
            <v>0</v>
          </cell>
          <cell r="DB19">
            <v>1</v>
          </cell>
          <cell r="DD19">
            <v>1</v>
          </cell>
          <cell r="DE19" t="str">
            <v>PWE.0001.15</v>
          </cell>
          <cell r="DF19" t="str">
            <v>BBZ Augsburg gGmbH</v>
          </cell>
          <cell r="DG19" t="str">
            <v>Perspektive Wiedereinstieg</v>
          </cell>
          <cell r="DH19" t="str">
            <v>3c34a280-6b41-46cf-b922-7f57beb01b2c</v>
          </cell>
          <cell r="DI19">
            <v>53</v>
          </cell>
          <cell r="DJ19">
            <v>100</v>
          </cell>
          <cell r="DK19">
            <v>100</v>
          </cell>
          <cell r="DL19">
            <v>2015</v>
          </cell>
          <cell r="DM19">
            <v>2015</v>
          </cell>
          <cell r="DN19" t="b">
            <v>0</v>
          </cell>
          <cell r="DO19" t="b">
            <v>0</v>
          </cell>
          <cell r="DP19" t="b">
            <v>1</v>
          </cell>
          <cell r="DQ19" t="b">
            <v>1</v>
          </cell>
          <cell r="DR19" t="b">
            <v>0</v>
          </cell>
          <cell r="DS19" t="b">
            <v>0</v>
          </cell>
          <cell r="DT19" t="b">
            <v>0</v>
          </cell>
          <cell r="DU19" t="b">
            <v>0</v>
          </cell>
          <cell r="DV19" t="b">
            <v>0</v>
          </cell>
          <cell r="DW19" t="b">
            <v>1</v>
          </cell>
          <cell r="DX19" t="b">
            <v>0</v>
          </cell>
          <cell r="DY19" t="b">
            <v>0</v>
          </cell>
          <cell r="DZ19" t="b">
            <v>0</v>
          </cell>
          <cell r="EA19" t="b">
            <v>0</v>
          </cell>
          <cell r="EB19" t="b">
            <v>0</v>
          </cell>
          <cell r="EC19" t="b">
            <v>0</v>
          </cell>
          <cell r="ED19" t="b">
            <v>0</v>
          </cell>
          <cell r="EE19" t="b">
            <v>0</v>
          </cell>
          <cell r="EF19" t="b">
            <v>1</v>
          </cell>
          <cell r="EG19" t="b">
            <v>0</v>
          </cell>
          <cell r="EH19" t="b">
            <v>0</v>
          </cell>
          <cell r="EI19" t="b">
            <v>1</v>
          </cell>
          <cell r="EJ19" t="b">
            <v>1</v>
          </cell>
          <cell r="EK19" t="b">
            <v>0</v>
          </cell>
          <cell r="EL19" t="b">
            <v>1</v>
          </cell>
        </row>
        <row r="20">
          <cell r="A20" t="str">
            <v>TEST</v>
          </cell>
          <cell r="B20" t="str">
            <v>DE2</v>
          </cell>
          <cell r="C20">
            <v>1</v>
          </cell>
          <cell r="D20">
            <v>0</v>
          </cell>
          <cell r="E20" t="str">
            <v>PWE-0001-000019</v>
          </cell>
          <cell r="F20">
            <v>42219</v>
          </cell>
          <cell r="G20">
            <v>43075</v>
          </cell>
          <cell r="H20">
            <v>42704</v>
          </cell>
          <cell r="L20">
            <v>0</v>
          </cell>
          <cell r="M20">
            <v>1</v>
          </cell>
          <cell r="N20">
            <v>0</v>
          </cell>
          <cell r="O20">
            <v>0</v>
          </cell>
          <cell r="P20">
            <v>1</v>
          </cell>
          <cell r="Q20">
            <v>3</v>
          </cell>
          <cell r="R20">
            <v>1</v>
          </cell>
          <cell r="U20">
            <v>1</v>
          </cell>
          <cell r="V20">
            <v>0</v>
          </cell>
          <cell r="W20">
            <v>1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G20">
            <v>0</v>
          </cell>
          <cell r="AH20">
            <v>0</v>
          </cell>
          <cell r="AJ20">
            <v>1</v>
          </cell>
          <cell r="AK20">
            <v>10</v>
          </cell>
          <cell r="AM20">
            <v>2</v>
          </cell>
          <cell r="AN20">
            <v>1</v>
          </cell>
          <cell r="AO20">
            <v>2</v>
          </cell>
          <cell r="AP20">
            <v>2</v>
          </cell>
          <cell r="AQ20">
            <v>4</v>
          </cell>
          <cell r="AR20">
            <v>0</v>
          </cell>
          <cell r="AS20">
            <v>0</v>
          </cell>
          <cell r="AT20">
            <v>3</v>
          </cell>
          <cell r="AU20" t="str">
            <v>{17,""}</v>
          </cell>
          <cell r="AV20" t="str">
            <v>{16,""}</v>
          </cell>
          <cell r="AW20">
            <v>0</v>
          </cell>
          <cell r="AX20">
            <v>1</v>
          </cell>
          <cell r="AY20">
            <v>0</v>
          </cell>
          <cell r="AZ20">
            <v>0</v>
          </cell>
          <cell r="BA20">
            <v>2</v>
          </cell>
          <cell r="BB20">
            <v>0</v>
          </cell>
          <cell r="BC20">
            <v>1</v>
          </cell>
          <cell r="BD20">
            <v>1</v>
          </cell>
          <cell r="BE20">
            <v>2</v>
          </cell>
          <cell r="BF20">
            <v>0</v>
          </cell>
          <cell r="BH20" t="str">
            <v>{1,""}</v>
          </cell>
          <cell r="BJ20" t="str">
            <v>{1,""}</v>
          </cell>
          <cell r="BL20" t="str">
            <v>{1,""}</v>
          </cell>
          <cell r="CE20">
            <v>0</v>
          </cell>
          <cell r="CH20">
            <v>0</v>
          </cell>
          <cell r="CI20" t="str">
            <v>{5,""}</v>
          </cell>
          <cell r="CJ20" t="str">
            <v>keine</v>
          </cell>
          <cell r="CK20">
            <v>17</v>
          </cell>
          <cell r="CL20" t="str">
            <v>{2,""}</v>
          </cell>
          <cell r="CN20" t="str">
            <v>1</v>
          </cell>
          <cell r="CO20" t="str">
            <v>1</v>
          </cell>
          <cell r="CQ20">
            <v>1</v>
          </cell>
          <cell r="CR20">
            <v>0</v>
          </cell>
          <cell r="CS20">
            <v>2</v>
          </cell>
          <cell r="CU20">
            <v>0</v>
          </cell>
          <cell r="CV20">
            <v>0</v>
          </cell>
          <cell r="CZ20">
            <v>1</v>
          </cell>
          <cell r="DA20">
            <v>0</v>
          </cell>
          <cell r="DB20">
            <v>1</v>
          </cell>
          <cell r="DD20">
            <v>1</v>
          </cell>
          <cell r="DE20" t="str">
            <v>PWE.0001.15</v>
          </cell>
          <cell r="DF20" t="str">
            <v>BBZ Augsburg gGmbH</v>
          </cell>
          <cell r="DG20" t="str">
            <v>Perspektive Wiedereinstieg</v>
          </cell>
          <cell r="DH20" t="str">
            <v>59ff6761-a958-4a12-8bb5-d4ff747d4028</v>
          </cell>
          <cell r="DI20">
            <v>43</v>
          </cell>
          <cell r="DJ20">
            <v>100</v>
          </cell>
          <cell r="DK20">
            <v>100</v>
          </cell>
          <cell r="DL20">
            <v>2015</v>
          </cell>
          <cell r="DM20">
            <v>2016</v>
          </cell>
          <cell r="DN20" t="b">
            <v>1</v>
          </cell>
          <cell r="DO20" t="b">
            <v>0</v>
          </cell>
          <cell r="DP20" t="b">
            <v>0</v>
          </cell>
          <cell r="DQ20" t="b">
            <v>0</v>
          </cell>
          <cell r="DR20" t="b">
            <v>0</v>
          </cell>
          <cell r="DS20" t="b">
            <v>0</v>
          </cell>
          <cell r="DT20" t="b">
            <v>0</v>
          </cell>
          <cell r="DU20" t="b">
            <v>0</v>
          </cell>
          <cell r="DV20" t="b">
            <v>0</v>
          </cell>
          <cell r="DW20" t="b">
            <v>1</v>
          </cell>
          <cell r="DX20" t="b">
            <v>0</v>
          </cell>
          <cell r="DY20" t="b">
            <v>1</v>
          </cell>
          <cell r="DZ20" t="b">
            <v>1</v>
          </cell>
          <cell r="EA20" t="b">
            <v>1</v>
          </cell>
          <cell r="EB20" t="b">
            <v>1</v>
          </cell>
          <cell r="EC20" t="b">
            <v>0</v>
          </cell>
          <cell r="ED20" t="b">
            <v>0</v>
          </cell>
          <cell r="EE20" t="b">
            <v>0</v>
          </cell>
          <cell r="EF20" t="b">
            <v>1</v>
          </cell>
          <cell r="EG20" t="b">
            <v>0</v>
          </cell>
          <cell r="EH20" t="b">
            <v>0</v>
          </cell>
          <cell r="EI20" t="b">
            <v>1</v>
          </cell>
          <cell r="EJ20" t="b">
            <v>1</v>
          </cell>
          <cell r="EK20" t="b">
            <v>1</v>
          </cell>
          <cell r="EL20" t="b">
            <v>1</v>
          </cell>
        </row>
        <row r="21">
          <cell r="A21" t="str">
            <v>TEST</v>
          </cell>
          <cell r="B21" t="str">
            <v>DE2</v>
          </cell>
          <cell r="C21">
            <v>1</v>
          </cell>
          <cell r="D21">
            <v>0</v>
          </cell>
          <cell r="E21" t="str">
            <v>PWE-0001-000020</v>
          </cell>
          <cell r="F21">
            <v>42164</v>
          </cell>
          <cell r="G21">
            <v>43020</v>
          </cell>
          <cell r="H21">
            <v>42947</v>
          </cell>
          <cell r="L21">
            <v>0</v>
          </cell>
          <cell r="M21">
            <v>1</v>
          </cell>
          <cell r="N21">
            <v>0</v>
          </cell>
          <cell r="O21">
            <v>0</v>
          </cell>
          <cell r="P21">
            <v>1</v>
          </cell>
          <cell r="Q21">
            <v>6</v>
          </cell>
          <cell r="R21">
            <v>3</v>
          </cell>
          <cell r="U21">
            <v>1</v>
          </cell>
          <cell r="V21">
            <v>1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G21">
            <v>0</v>
          </cell>
          <cell r="AH21">
            <v>0</v>
          </cell>
          <cell r="AJ21">
            <v>1</v>
          </cell>
          <cell r="AK21">
            <v>2</v>
          </cell>
          <cell r="AM21">
            <v>1</v>
          </cell>
          <cell r="AN21">
            <v>1</v>
          </cell>
          <cell r="AO21">
            <v>3</v>
          </cell>
          <cell r="AP21">
            <v>2</v>
          </cell>
          <cell r="AQ21">
            <v>4</v>
          </cell>
          <cell r="AR21">
            <v>1</v>
          </cell>
          <cell r="AS21">
            <v>0</v>
          </cell>
          <cell r="AT21">
            <v>3</v>
          </cell>
          <cell r="AU21" t="str">
            <v>{10,""}</v>
          </cell>
          <cell r="AV21" t="str">
            <v>{16,""}</v>
          </cell>
          <cell r="AW21">
            <v>0</v>
          </cell>
          <cell r="AX21">
            <v>2</v>
          </cell>
          <cell r="AY21">
            <v>0</v>
          </cell>
          <cell r="AZ21">
            <v>1</v>
          </cell>
          <cell r="BB21">
            <v>2</v>
          </cell>
          <cell r="BC21">
            <v>1</v>
          </cell>
          <cell r="BD21">
            <v>2</v>
          </cell>
          <cell r="BE21">
            <v>0</v>
          </cell>
          <cell r="BF21">
            <v>0</v>
          </cell>
          <cell r="BH21" t="str">
            <v>{1,2,3,""}</v>
          </cell>
          <cell r="BJ21" t="str">
            <v>{1,""}</v>
          </cell>
          <cell r="BL21" t="str">
            <v>{1,""}</v>
          </cell>
          <cell r="CE21">
            <v>2</v>
          </cell>
          <cell r="CH21">
            <v>0</v>
          </cell>
          <cell r="CI21" t="str">
            <v>{3,""}</v>
          </cell>
          <cell r="CK21">
            <v>16</v>
          </cell>
          <cell r="CL21" t="str">
            <v>{1,2,""}</v>
          </cell>
          <cell r="CN21" t="str">
            <v>0</v>
          </cell>
          <cell r="CO21" t="str">
            <v>1</v>
          </cell>
          <cell r="CQ21">
            <v>1</v>
          </cell>
          <cell r="CR21">
            <v>0</v>
          </cell>
          <cell r="CS21">
            <v>1</v>
          </cell>
          <cell r="CU21">
            <v>1</v>
          </cell>
          <cell r="CV21">
            <v>0</v>
          </cell>
          <cell r="CZ21">
            <v>1</v>
          </cell>
          <cell r="DA21">
            <v>0</v>
          </cell>
          <cell r="DB21">
            <v>1</v>
          </cell>
          <cell r="DD21">
            <v>1</v>
          </cell>
          <cell r="DE21" t="str">
            <v>PWE.0001.15</v>
          </cell>
          <cell r="DF21" t="str">
            <v>BBZ Augsburg gGmbH</v>
          </cell>
          <cell r="DG21" t="str">
            <v>Perspektive Wiedereinstieg</v>
          </cell>
          <cell r="DH21" t="str">
            <v>233cce27-5941-4101-b163-3e76fab9f113</v>
          </cell>
          <cell r="DI21">
            <v>34</v>
          </cell>
          <cell r="DJ21">
            <v>100</v>
          </cell>
          <cell r="DK21">
            <v>100</v>
          </cell>
          <cell r="DL21">
            <v>2015</v>
          </cell>
          <cell r="DM21">
            <v>2017</v>
          </cell>
          <cell r="DN21" t="b">
            <v>1</v>
          </cell>
          <cell r="DO21" t="b">
            <v>0</v>
          </cell>
          <cell r="DP21" t="b">
            <v>0</v>
          </cell>
          <cell r="DQ21" t="b">
            <v>0</v>
          </cell>
          <cell r="DR21" t="b">
            <v>0</v>
          </cell>
          <cell r="DS21" t="b">
            <v>0</v>
          </cell>
          <cell r="DT21" t="b">
            <v>0</v>
          </cell>
          <cell r="DU21" t="b">
            <v>0</v>
          </cell>
          <cell r="DV21" t="b">
            <v>0</v>
          </cell>
          <cell r="DW21" t="b">
            <v>0</v>
          </cell>
          <cell r="DX21" t="b">
            <v>1</v>
          </cell>
          <cell r="DY21" t="b">
            <v>0</v>
          </cell>
          <cell r="DZ21" t="b">
            <v>0</v>
          </cell>
          <cell r="EA21" t="b">
            <v>0</v>
          </cell>
          <cell r="EB21" t="b">
            <v>1</v>
          </cell>
          <cell r="EC21" t="b">
            <v>0</v>
          </cell>
          <cell r="ED21" t="b">
            <v>0</v>
          </cell>
          <cell r="EE21" t="b">
            <v>0</v>
          </cell>
          <cell r="EF21" t="b">
            <v>1</v>
          </cell>
          <cell r="EG21" t="b">
            <v>0</v>
          </cell>
          <cell r="EH21" t="b">
            <v>0</v>
          </cell>
          <cell r="EI21" t="b">
            <v>1</v>
          </cell>
          <cell r="EJ21" t="b">
            <v>1</v>
          </cell>
          <cell r="EK21" t="b">
            <v>1</v>
          </cell>
          <cell r="EL21" t="b">
            <v>1</v>
          </cell>
        </row>
        <row r="22">
          <cell r="A22" t="str">
            <v>TEST</v>
          </cell>
          <cell r="B22" t="str">
            <v>DE2</v>
          </cell>
          <cell r="C22">
            <v>1</v>
          </cell>
          <cell r="D22">
            <v>0</v>
          </cell>
          <cell r="E22" t="str">
            <v>PWE-0001-000021</v>
          </cell>
          <cell r="F22">
            <v>42005</v>
          </cell>
          <cell r="G22">
            <v>42184</v>
          </cell>
          <cell r="H22">
            <v>42064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1</v>
          </cell>
          <cell r="Q22">
            <v>3</v>
          </cell>
          <cell r="R22">
            <v>1</v>
          </cell>
          <cell r="U22">
            <v>1</v>
          </cell>
          <cell r="V22">
            <v>0</v>
          </cell>
          <cell r="W22">
            <v>1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1</v>
          </cell>
          <cell r="AC22">
            <v>0</v>
          </cell>
          <cell r="AD22">
            <v>0</v>
          </cell>
          <cell r="AE22">
            <v>0</v>
          </cell>
          <cell r="AG22">
            <v>0</v>
          </cell>
          <cell r="AH22">
            <v>0</v>
          </cell>
          <cell r="AJ22">
            <v>0</v>
          </cell>
          <cell r="AM22">
            <v>0</v>
          </cell>
          <cell r="AN22">
            <v>1</v>
          </cell>
          <cell r="AO22">
            <v>2</v>
          </cell>
          <cell r="AP22">
            <v>2</v>
          </cell>
          <cell r="AQ22">
            <v>4</v>
          </cell>
          <cell r="AR22">
            <v>0</v>
          </cell>
          <cell r="AS22">
            <v>0</v>
          </cell>
          <cell r="AT22">
            <v>1</v>
          </cell>
          <cell r="AU22" t="str">
            <v>{18,""}</v>
          </cell>
          <cell r="AV22" t="str">
            <v>{18,""}</v>
          </cell>
          <cell r="AW22">
            <v>0</v>
          </cell>
          <cell r="AX22">
            <v>1</v>
          </cell>
          <cell r="AY22">
            <v>0</v>
          </cell>
          <cell r="AZ22">
            <v>0</v>
          </cell>
          <cell r="BA22">
            <v>2</v>
          </cell>
          <cell r="BB22">
            <v>0</v>
          </cell>
          <cell r="BC22">
            <v>1</v>
          </cell>
          <cell r="BD22">
            <v>1</v>
          </cell>
          <cell r="BE22">
            <v>2</v>
          </cell>
          <cell r="BF22">
            <v>0</v>
          </cell>
          <cell r="BH22" t="str">
            <v>{1,2,4,""}</v>
          </cell>
          <cell r="BI22" t="str">
            <v>Zielfindung, Strategie-/Perspektivenentwicklung</v>
          </cell>
          <cell r="BJ22" t="str">
            <v>{1,2,4,""}</v>
          </cell>
          <cell r="BK22" t="str">
            <v>Sprachförderung</v>
          </cell>
          <cell r="CH22">
            <v>1</v>
          </cell>
          <cell r="CI22" t="str">
            <v>{5,""}</v>
          </cell>
          <cell r="CJ22" t="str">
            <v>Jobhunting</v>
          </cell>
          <cell r="CK22">
            <v>18</v>
          </cell>
          <cell r="CL22" t="str">
            <v>{1,2,4,""}</v>
          </cell>
          <cell r="CN22" t="str">
            <v>1</v>
          </cell>
          <cell r="CO22" t="str">
            <v>1</v>
          </cell>
          <cell r="CP22">
            <v>2</v>
          </cell>
          <cell r="CQ22">
            <v>1</v>
          </cell>
          <cell r="CR22">
            <v>0</v>
          </cell>
          <cell r="CS22">
            <v>0</v>
          </cell>
          <cell r="CT22">
            <v>0</v>
          </cell>
          <cell r="CU22">
            <v>1</v>
          </cell>
          <cell r="CV22">
            <v>0</v>
          </cell>
          <cell r="CZ22">
            <v>0</v>
          </cell>
          <cell r="DA22">
            <v>0</v>
          </cell>
          <cell r="DB22">
            <v>1</v>
          </cell>
          <cell r="DD22">
            <v>1</v>
          </cell>
          <cell r="DE22" t="str">
            <v>PWE.0001.15</v>
          </cell>
          <cell r="DF22" t="str">
            <v>BBZ Augsburg gGmbH</v>
          </cell>
          <cell r="DG22" t="str">
            <v>Perspektive Wiedereinstieg</v>
          </cell>
          <cell r="DH22" t="str">
            <v>ec859667-0bc9-4b0a-8c5e-c2e1b337b624</v>
          </cell>
          <cell r="DI22">
            <v>32</v>
          </cell>
          <cell r="DJ22">
            <v>100</v>
          </cell>
          <cell r="DK22">
            <v>100</v>
          </cell>
          <cell r="DL22">
            <v>2015</v>
          </cell>
          <cell r="DM22">
            <v>2015</v>
          </cell>
          <cell r="DN22" t="b">
            <v>0</v>
          </cell>
          <cell r="DO22" t="b">
            <v>0</v>
          </cell>
          <cell r="DP22" t="b">
            <v>1</v>
          </cell>
          <cell r="DQ22" t="b">
            <v>1</v>
          </cell>
          <cell r="DR22" t="b">
            <v>0</v>
          </cell>
          <cell r="DS22" t="b">
            <v>0</v>
          </cell>
          <cell r="DT22" t="b">
            <v>0</v>
          </cell>
          <cell r="DU22" t="b">
            <v>0</v>
          </cell>
          <cell r="DV22" t="b">
            <v>0</v>
          </cell>
          <cell r="DW22" t="b">
            <v>1</v>
          </cell>
          <cell r="DX22" t="b">
            <v>0</v>
          </cell>
          <cell r="DY22" t="b">
            <v>1</v>
          </cell>
          <cell r="DZ22" t="b">
            <v>1</v>
          </cell>
          <cell r="EA22" t="b">
            <v>1</v>
          </cell>
          <cell r="EB22" t="b">
            <v>0</v>
          </cell>
          <cell r="EC22" t="b">
            <v>0</v>
          </cell>
          <cell r="ED22" t="b">
            <v>0</v>
          </cell>
          <cell r="EE22" t="b">
            <v>0</v>
          </cell>
          <cell r="EF22" t="b">
            <v>1</v>
          </cell>
          <cell r="EG22" t="b">
            <v>0</v>
          </cell>
          <cell r="EH22" t="b">
            <v>0</v>
          </cell>
          <cell r="EI22" t="b">
            <v>0</v>
          </cell>
          <cell r="EJ22" t="b">
            <v>1</v>
          </cell>
          <cell r="EK22" t="b">
            <v>1</v>
          </cell>
          <cell r="EL22" t="b">
            <v>1</v>
          </cell>
        </row>
        <row r="23">
          <cell r="A23" t="str">
            <v>TEST</v>
          </cell>
          <cell r="B23" t="str">
            <v>DE2</v>
          </cell>
          <cell r="C23">
            <v>1</v>
          </cell>
          <cell r="D23">
            <v>0</v>
          </cell>
          <cell r="E23" t="str">
            <v>PWE-0001-000022</v>
          </cell>
          <cell r="F23">
            <v>42005</v>
          </cell>
          <cell r="G23">
            <v>42184</v>
          </cell>
          <cell r="H23">
            <v>42307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1</v>
          </cell>
          <cell r="Q23">
            <v>6</v>
          </cell>
          <cell r="R23">
            <v>3</v>
          </cell>
          <cell r="U23">
            <v>1</v>
          </cell>
          <cell r="V23">
            <v>1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G23">
            <v>1</v>
          </cell>
          <cell r="AH23">
            <v>0</v>
          </cell>
          <cell r="AJ23">
            <v>1</v>
          </cell>
          <cell r="AK23">
            <v>14</v>
          </cell>
          <cell r="AL23">
            <v>1</v>
          </cell>
          <cell r="AM23">
            <v>0</v>
          </cell>
          <cell r="AN23">
            <v>1</v>
          </cell>
          <cell r="AO23">
            <v>4</v>
          </cell>
          <cell r="AP23">
            <v>2</v>
          </cell>
          <cell r="AQ23">
            <v>4</v>
          </cell>
          <cell r="AR23">
            <v>0</v>
          </cell>
          <cell r="AS23">
            <v>0</v>
          </cell>
          <cell r="AT23">
            <v>2</v>
          </cell>
          <cell r="AU23" t="str">
            <v>{13,""}</v>
          </cell>
          <cell r="AV23" t="str">
            <v>{13,""}</v>
          </cell>
          <cell r="AW23">
            <v>0</v>
          </cell>
          <cell r="AX23">
            <v>2</v>
          </cell>
          <cell r="AY23">
            <v>0</v>
          </cell>
          <cell r="AZ23">
            <v>1</v>
          </cell>
          <cell r="BB23">
            <v>0</v>
          </cell>
          <cell r="BC23">
            <v>1</v>
          </cell>
          <cell r="BD23">
            <v>0</v>
          </cell>
          <cell r="BE23">
            <v>0</v>
          </cell>
          <cell r="BF23">
            <v>0</v>
          </cell>
          <cell r="BH23" t="str">
            <v>{1,2,3,""}</v>
          </cell>
          <cell r="BJ23" t="str">
            <v>{4,""}</v>
          </cell>
          <cell r="BK23" t="str">
            <v>keine</v>
          </cell>
          <cell r="BL23" t="str">
            <v>{1,""}</v>
          </cell>
          <cell r="CE23">
            <v>1</v>
          </cell>
          <cell r="CH23">
            <v>0</v>
          </cell>
          <cell r="CI23" t="str">
            <v>{3,5,""}</v>
          </cell>
          <cell r="CJ23" t="str">
            <v>Jobhunting</v>
          </cell>
          <cell r="CK23">
            <v>13</v>
          </cell>
          <cell r="CL23" t="str">
            <v>{5,""}</v>
          </cell>
          <cell r="CM23" t="str">
            <v>keine</v>
          </cell>
          <cell r="CN23" t="str">
            <v>1</v>
          </cell>
          <cell r="CO23" t="str">
            <v>1</v>
          </cell>
          <cell r="CP23">
            <v>2</v>
          </cell>
          <cell r="CQ23">
            <v>1</v>
          </cell>
          <cell r="CR23">
            <v>0</v>
          </cell>
          <cell r="CS23">
            <v>1</v>
          </cell>
          <cell r="CU23">
            <v>1</v>
          </cell>
          <cell r="CV23">
            <v>0</v>
          </cell>
          <cell r="CZ23">
            <v>1</v>
          </cell>
          <cell r="DA23">
            <v>0</v>
          </cell>
          <cell r="DB23">
            <v>0</v>
          </cell>
          <cell r="DD23">
            <v>2</v>
          </cell>
          <cell r="DE23" t="str">
            <v>PWE.0001.15</v>
          </cell>
          <cell r="DF23" t="str">
            <v>BBZ Augsburg gGmbH</v>
          </cell>
          <cell r="DG23" t="str">
            <v>Perspektive Wiedereinstieg</v>
          </cell>
          <cell r="DH23" t="str">
            <v>dc98b2f9-efe4-4d07-b6b7-e044e3465446</v>
          </cell>
          <cell r="DI23">
            <v>39</v>
          </cell>
          <cell r="DJ23">
            <v>100</v>
          </cell>
          <cell r="DK23">
            <v>100</v>
          </cell>
          <cell r="DL23">
            <v>2015</v>
          </cell>
          <cell r="DM23">
            <v>2015</v>
          </cell>
          <cell r="DN23" t="b">
            <v>1</v>
          </cell>
          <cell r="DO23" t="b">
            <v>0</v>
          </cell>
          <cell r="DP23" t="b">
            <v>0</v>
          </cell>
          <cell r="DQ23" t="b">
            <v>0</v>
          </cell>
          <cell r="DR23" t="b">
            <v>0</v>
          </cell>
          <cell r="DS23" t="b">
            <v>0</v>
          </cell>
          <cell r="DT23" t="b">
            <v>0</v>
          </cell>
          <cell r="DU23" t="b">
            <v>0</v>
          </cell>
          <cell r="DV23" t="b">
            <v>0</v>
          </cell>
          <cell r="DW23" t="b">
            <v>0</v>
          </cell>
          <cell r="DX23" t="b">
            <v>1</v>
          </cell>
          <cell r="DY23" t="b">
            <v>0</v>
          </cell>
          <cell r="DZ23" t="b">
            <v>0</v>
          </cell>
          <cell r="EA23" t="b">
            <v>0</v>
          </cell>
          <cell r="EB23" t="b">
            <v>0</v>
          </cell>
          <cell r="EC23" t="b">
            <v>0</v>
          </cell>
          <cell r="ED23" t="b">
            <v>0</v>
          </cell>
          <cell r="EE23" t="b">
            <v>0</v>
          </cell>
          <cell r="EF23" t="b">
            <v>1</v>
          </cell>
          <cell r="EG23" t="b">
            <v>0</v>
          </cell>
          <cell r="EH23" t="b">
            <v>0</v>
          </cell>
          <cell r="EI23" t="b">
            <v>1</v>
          </cell>
          <cell r="EJ23" t="b">
            <v>1</v>
          </cell>
          <cell r="EK23" t="b">
            <v>0</v>
          </cell>
          <cell r="EL23" t="b">
            <v>1</v>
          </cell>
        </row>
        <row r="24">
          <cell r="A24" t="str">
            <v>TEST</v>
          </cell>
          <cell r="B24" t="str">
            <v>DE2</v>
          </cell>
          <cell r="C24">
            <v>1</v>
          </cell>
          <cell r="D24">
            <v>0</v>
          </cell>
          <cell r="E24" t="str">
            <v>PWE-0001-000023</v>
          </cell>
          <cell r="F24">
            <v>42033</v>
          </cell>
          <cell r="G24">
            <v>42212</v>
          </cell>
          <cell r="H24">
            <v>42415</v>
          </cell>
          <cell r="L24">
            <v>0</v>
          </cell>
          <cell r="M24">
            <v>1</v>
          </cell>
          <cell r="N24">
            <v>0</v>
          </cell>
          <cell r="O24">
            <v>0</v>
          </cell>
          <cell r="P24">
            <v>1</v>
          </cell>
          <cell r="Q24">
            <v>3</v>
          </cell>
          <cell r="R24">
            <v>1</v>
          </cell>
          <cell r="U24">
            <v>1</v>
          </cell>
          <cell r="V24">
            <v>0</v>
          </cell>
          <cell r="W24">
            <v>1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G24">
            <v>0</v>
          </cell>
          <cell r="AH24">
            <v>0</v>
          </cell>
          <cell r="AJ24">
            <v>1</v>
          </cell>
          <cell r="AK24">
            <v>24</v>
          </cell>
          <cell r="AL24">
            <v>0</v>
          </cell>
          <cell r="AM24">
            <v>2</v>
          </cell>
          <cell r="AN24">
            <v>1</v>
          </cell>
          <cell r="AO24">
            <v>2</v>
          </cell>
          <cell r="AP24">
            <v>3</v>
          </cell>
          <cell r="AQ24">
            <v>4</v>
          </cell>
          <cell r="AR24">
            <v>0</v>
          </cell>
          <cell r="AS24">
            <v>0</v>
          </cell>
          <cell r="AT24">
            <v>2</v>
          </cell>
          <cell r="AU24" t="str">
            <v>{9,""}</v>
          </cell>
          <cell r="AV24" t="str">
            <v>{9,""}</v>
          </cell>
          <cell r="AW24">
            <v>0</v>
          </cell>
          <cell r="AX24">
            <v>1</v>
          </cell>
          <cell r="AY24">
            <v>1</v>
          </cell>
          <cell r="AZ24">
            <v>0</v>
          </cell>
          <cell r="BA24">
            <v>2</v>
          </cell>
          <cell r="BB24">
            <v>0</v>
          </cell>
          <cell r="BC24">
            <v>1</v>
          </cell>
          <cell r="BD24">
            <v>0</v>
          </cell>
          <cell r="BE24">
            <v>0</v>
          </cell>
          <cell r="BF24">
            <v>0</v>
          </cell>
          <cell r="BH24" t="str">
            <v>{1,2,3,4,""}</v>
          </cell>
          <cell r="BI24" t="str">
            <v>Zielfindung, Perspektiven-/Strategieentwicklung</v>
          </cell>
          <cell r="BJ24" t="str">
            <v>{1,2,""}</v>
          </cell>
          <cell r="CE24">
            <v>2</v>
          </cell>
          <cell r="CH24">
            <v>0</v>
          </cell>
          <cell r="CI24" t="str">
            <v>{5,""}</v>
          </cell>
          <cell r="CJ24" t="str">
            <v>Jobhunting</v>
          </cell>
          <cell r="CL24" t="str">
            <v>{1,2,4,""}</v>
          </cell>
          <cell r="CP24">
            <v>2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V24">
            <v>4</v>
          </cell>
          <cell r="CW24">
            <v>1</v>
          </cell>
          <cell r="CX24">
            <v>1</v>
          </cell>
          <cell r="CY24">
            <v>1</v>
          </cell>
          <cell r="CZ24">
            <v>1</v>
          </cell>
          <cell r="DA24">
            <v>0</v>
          </cell>
          <cell r="DB24">
            <v>0</v>
          </cell>
          <cell r="DE24" t="str">
            <v>PWE.0001.15</v>
          </cell>
          <cell r="DF24" t="str">
            <v>BBZ Augsburg gGmbH</v>
          </cell>
          <cell r="DG24" t="str">
            <v>Perspektive Wiedereinstieg</v>
          </cell>
          <cell r="DH24" t="str">
            <v>2290ef6b-f4a4-4711-ac7f-b4c3f747bee8</v>
          </cell>
          <cell r="DI24">
            <v>39</v>
          </cell>
          <cell r="DJ24">
            <v>100</v>
          </cell>
          <cell r="DK24">
            <v>100</v>
          </cell>
          <cell r="DL24">
            <v>2015</v>
          </cell>
          <cell r="DM24">
            <v>2016</v>
          </cell>
          <cell r="DN24" t="b">
            <v>1</v>
          </cell>
          <cell r="DO24" t="b">
            <v>1</v>
          </cell>
          <cell r="DP24" t="b">
            <v>0</v>
          </cell>
          <cell r="DQ24" t="b">
            <v>0</v>
          </cell>
          <cell r="DR24" t="b">
            <v>0</v>
          </cell>
          <cell r="DS24" t="b">
            <v>0</v>
          </cell>
          <cell r="DT24" t="b">
            <v>0</v>
          </cell>
          <cell r="DU24" t="b">
            <v>0</v>
          </cell>
          <cell r="DV24" t="b">
            <v>0</v>
          </cell>
          <cell r="DW24" t="b">
            <v>1</v>
          </cell>
          <cell r="DX24" t="b">
            <v>0</v>
          </cell>
          <cell r="DY24" t="b">
            <v>1</v>
          </cell>
          <cell r="DZ24" t="b">
            <v>1</v>
          </cell>
          <cell r="EA24" t="b">
            <v>1</v>
          </cell>
          <cell r="EB24" t="b">
            <v>1</v>
          </cell>
          <cell r="EC24" t="b">
            <v>0</v>
          </cell>
          <cell r="ED24" t="b">
            <v>0</v>
          </cell>
          <cell r="EE24" t="b">
            <v>0</v>
          </cell>
          <cell r="EF24" t="b">
            <v>1</v>
          </cell>
          <cell r="EG24" t="b">
            <v>0</v>
          </cell>
          <cell r="EH24" t="b">
            <v>0</v>
          </cell>
          <cell r="EI24" t="b">
            <v>1</v>
          </cell>
          <cell r="EJ24" t="b">
            <v>0</v>
          </cell>
          <cell r="EK24" t="b">
            <v>1</v>
          </cell>
          <cell r="EL24" t="b">
            <v>1</v>
          </cell>
        </row>
        <row r="25">
          <cell r="A25" t="str">
            <v>TEST</v>
          </cell>
          <cell r="B25" t="str">
            <v>DE2</v>
          </cell>
          <cell r="C25">
            <v>1</v>
          </cell>
          <cell r="D25">
            <v>0</v>
          </cell>
          <cell r="E25" t="str">
            <v>PWE-0001-000024</v>
          </cell>
          <cell r="F25">
            <v>42005</v>
          </cell>
          <cell r="G25">
            <v>42439</v>
          </cell>
          <cell r="H25">
            <v>42277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1</v>
          </cell>
          <cell r="Q25">
            <v>3</v>
          </cell>
          <cell r="R25">
            <v>1</v>
          </cell>
          <cell r="U25">
            <v>1</v>
          </cell>
          <cell r="V25">
            <v>0</v>
          </cell>
          <cell r="W25">
            <v>1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G25">
            <v>0</v>
          </cell>
          <cell r="AH25">
            <v>0</v>
          </cell>
          <cell r="AJ25">
            <v>1</v>
          </cell>
          <cell r="AK25">
            <v>12</v>
          </cell>
          <cell r="AL25">
            <v>1</v>
          </cell>
          <cell r="AM25">
            <v>2</v>
          </cell>
          <cell r="AN25">
            <v>1</v>
          </cell>
          <cell r="AO25">
            <v>4</v>
          </cell>
          <cell r="AP25">
            <v>1</v>
          </cell>
          <cell r="AQ25">
            <v>4</v>
          </cell>
          <cell r="AR25">
            <v>0</v>
          </cell>
          <cell r="AS25">
            <v>0</v>
          </cell>
          <cell r="AT25">
            <v>2</v>
          </cell>
          <cell r="AU25" t="str">
            <v>{1,""}</v>
          </cell>
          <cell r="AV25" t="str">
            <v>{17,""}</v>
          </cell>
          <cell r="AW25">
            <v>0</v>
          </cell>
          <cell r="AX25">
            <v>1</v>
          </cell>
          <cell r="AY25">
            <v>0</v>
          </cell>
          <cell r="AZ25">
            <v>0</v>
          </cell>
          <cell r="BA25">
            <v>2</v>
          </cell>
          <cell r="BB25">
            <v>0</v>
          </cell>
          <cell r="BC25">
            <v>1</v>
          </cell>
          <cell r="BD25">
            <v>0</v>
          </cell>
          <cell r="BE25">
            <v>0</v>
          </cell>
          <cell r="BF25">
            <v>0</v>
          </cell>
          <cell r="BH25" t="str">
            <v>{3,""}</v>
          </cell>
          <cell r="BJ25" t="str">
            <v>{1,""}</v>
          </cell>
          <cell r="BL25" t="str">
            <v>{1,""}</v>
          </cell>
          <cell r="CE25">
            <v>0</v>
          </cell>
          <cell r="CH25">
            <v>0</v>
          </cell>
          <cell r="CI25" t="str">
            <v>{1,""}</v>
          </cell>
          <cell r="CK25">
            <v>17</v>
          </cell>
          <cell r="CL25" t="str">
            <v>{2,""}</v>
          </cell>
          <cell r="CN25" t="str">
            <v>1</v>
          </cell>
          <cell r="CO25" t="str">
            <v>1</v>
          </cell>
          <cell r="CP25">
            <v>2</v>
          </cell>
          <cell r="CQ25">
            <v>1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Z25">
            <v>1</v>
          </cell>
          <cell r="DA25">
            <v>0</v>
          </cell>
          <cell r="DB25">
            <v>1</v>
          </cell>
          <cell r="DD25">
            <v>1</v>
          </cell>
          <cell r="DE25" t="str">
            <v>PWE.0001.15</v>
          </cell>
          <cell r="DF25" t="str">
            <v>BBZ Augsburg gGmbH</v>
          </cell>
          <cell r="DG25" t="str">
            <v>Perspektive Wiedereinstieg</v>
          </cell>
          <cell r="DH25" t="str">
            <v>4992b928-49aa-4016-b289-21c126c7867b</v>
          </cell>
          <cell r="DI25">
            <v>45</v>
          </cell>
          <cell r="DJ25">
            <v>100</v>
          </cell>
          <cell r="DK25">
            <v>100</v>
          </cell>
          <cell r="DL25">
            <v>2015</v>
          </cell>
          <cell r="DM25">
            <v>2015</v>
          </cell>
          <cell r="DN25" t="b">
            <v>1</v>
          </cell>
          <cell r="DO25" t="b">
            <v>0</v>
          </cell>
          <cell r="DP25" t="b">
            <v>0</v>
          </cell>
          <cell r="DQ25" t="b">
            <v>0</v>
          </cell>
          <cell r="DR25" t="b">
            <v>0</v>
          </cell>
          <cell r="DS25" t="b">
            <v>0</v>
          </cell>
          <cell r="DT25" t="b">
            <v>0</v>
          </cell>
          <cell r="DU25" t="b">
            <v>0</v>
          </cell>
          <cell r="DV25" t="b">
            <v>0</v>
          </cell>
          <cell r="DW25" t="b">
            <v>1</v>
          </cell>
          <cell r="DX25" t="b">
            <v>0</v>
          </cell>
          <cell r="DY25" t="b">
            <v>1</v>
          </cell>
          <cell r="DZ25" t="b">
            <v>1</v>
          </cell>
          <cell r="EA25" t="b">
            <v>1</v>
          </cell>
          <cell r="EB25" t="b">
            <v>0</v>
          </cell>
          <cell r="EC25" t="b">
            <v>0</v>
          </cell>
          <cell r="ED25" t="b">
            <v>0</v>
          </cell>
          <cell r="EE25" t="b">
            <v>0</v>
          </cell>
          <cell r="EF25" t="b">
            <v>1</v>
          </cell>
          <cell r="EG25" t="b">
            <v>0</v>
          </cell>
          <cell r="EH25" t="b">
            <v>0</v>
          </cell>
          <cell r="EI25" t="b">
            <v>1</v>
          </cell>
          <cell r="EJ25" t="b">
            <v>1</v>
          </cell>
          <cell r="EK25" t="b">
            <v>1</v>
          </cell>
          <cell r="EL25" t="b">
            <v>1</v>
          </cell>
        </row>
        <row r="26">
          <cell r="A26" t="str">
            <v>TEST</v>
          </cell>
          <cell r="B26" t="str">
            <v>DE2</v>
          </cell>
          <cell r="C26">
            <v>1</v>
          </cell>
          <cell r="D26">
            <v>0</v>
          </cell>
          <cell r="E26" t="str">
            <v>PWE-0001-000025</v>
          </cell>
          <cell r="F26">
            <v>42360</v>
          </cell>
          <cell r="G26">
            <v>42539</v>
          </cell>
          <cell r="H26">
            <v>42539</v>
          </cell>
          <cell r="L26">
            <v>0</v>
          </cell>
          <cell r="M26">
            <v>1</v>
          </cell>
          <cell r="N26">
            <v>0</v>
          </cell>
          <cell r="O26">
            <v>0</v>
          </cell>
          <cell r="P26">
            <v>1</v>
          </cell>
          <cell r="Q26">
            <v>3</v>
          </cell>
          <cell r="R26">
            <v>1</v>
          </cell>
          <cell r="U26">
            <v>1</v>
          </cell>
          <cell r="V26">
            <v>0</v>
          </cell>
          <cell r="W26">
            <v>1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G26">
            <v>0</v>
          </cell>
          <cell r="AH26">
            <v>0</v>
          </cell>
          <cell r="AJ26">
            <v>1</v>
          </cell>
          <cell r="AK26">
            <v>3</v>
          </cell>
          <cell r="AM26">
            <v>2</v>
          </cell>
          <cell r="AN26">
            <v>1</v>
          </cell>
          <cell r="AO26">
            <v>2</v>
          </cell>
          <cell r="AP26">
            <v>1</v>
          </cell>
          <cell r="AQ26">
            <v>4</v>
          </cell>
          <cell r="AR26">
            <v>0</v>
          </cell>
          <cell r="AS26">
            <v>0</v>
          </cell>
          <cell r="AT26">
            <v>3</v>
          </cell>
          <cell r="AU26" t="str">
            <v>{9,""}</v>
          </cell>
          <cell r="AV26" t="str">
            <v>{17,""}</v>
          </cell>
          <cell r="AW26">
            <v>0</v>
          </cell>
          <cell r="AX26">
            <v>2</v>
          </cell>
          <cell r="AY26">
            <v>1</v>
          </cell>
          <cell r="AZ26">
            <v>0</v>
          </cell>
          <cell r="BA26">
            <v>2</v>
          </cell>
          <cell r="BB26">
            <v>0</v>
          </cell>
          <cell r="BC26">
            <v>1</v>
          </cell>
          <cell r="BD26">
            <v>0</v>
          </cell>
          <cell r="BE26">
            <v>0</v>
          </cell>
          <cell r="BF26">
            <v>0</v>
          </cell>
          <cell r="BH26" t="str">
            <v>{1,2,3,""}</v>
          </cell>
          <cell r="BJ26" t="str">
            <v>{1,2,""}</v>
          </cell>
          <cell r="CE26">
            <v>1</v>
          </cell>
          <cell r="CH26">
            <v>0</v>
          </cell>
          <cell r="CI26" t="str">
            <v>{5,""}</v>
          </cell>
          <cell r="CJ26" t="str">
            <v>Jobhunting</v>
          </cell>
          <cell r="CL26" t="str">
            <v>{2,""}</v>
          </cell>
          <cell r="CQ26">
            <v>0</v>
          </cell>
          <cell r="CR26">
            <v>0</v>
          </cell>
          <cell r="CS26">
            <v>0</v>
          </cell>
          <cell r="CT26">
            <v>1</v>
          </cell>
          <cell r="CV26">
            <v>4</v>
          </cell>
          <cell r="CW26">
            <v>1</v>
          </cell>
          <cell r="CX26">
            <v>1</v>
          </cell>
          <cell r="CY26">
            <v>1</v>
          </cell>
          <cell r="CZ26">
            <v>1</v>
          </cell>
          <cell r="DA26">
            <v>0</v>
          </cell>
          <cell r="DB26">
            <v>0</v>
          </cell>
          <cell r="DE26" t="str">
            <v>PWE.0001.15</v>
          </cell>
          <cell r="DF26" t="str">
            <v>BBZ Augsburg gGmbH</v>
          </cell>
          <cell r="DG26" t="str">
            <v>Perspektive Wiedereinstieg</v>
          </cell>
          <cell r="DH26" t="str">
            <v>f2808f53-5dfe-4792-8cc8-eaa10a0fb50f</v>
          </cell>
          <cell r="DI26">
            <v>34</v>
          </cell>
          <cell r="DJ26">
            <v>100</v>
          </cell>
          <cell r="DK26">
            <v>100</v>
          </cell>
          <cell r="DL26">
            <v>2015</v>
          </cell>
          <cell r="DM26">
            <v>2016</v>
          </cell>
          <cell r="DN26" t="b">
            <v>1</v>
          </cell>
          <cell r="DO26" t="b">
            <v>0</v>
          </cell>
          <cell r="DP26" t="b">
            <v>0</v>
          </cell>
          <cell r="DQ26" t="b">
            <v>0</v>
          </cell>
          <cell r="DR26" t="b">
            <v>0</v>
          </cell>
          <cell r="DS26" t="b">
            <v>0</v>
          </cell>
          <cell r="DT26" t="b">
            <v>0</v>
          </cell>
          <cell r="DU26" t="b">
            <v>0</v>
          </cell>
          <cell r="DV26" t="b">
            <v>0</v>
          </cell>
          <cell r="DW26" t="b">
            <v>1</v>
          </cell>
          <cell r="DX26" t="b">
            <v>0</v>
          </cell>
          <cell r="DY26" t="b">
            <v>1</v>
          </cell>
          <cell r="DZ26" t="b">
            <v>1</v>
          </cell>
          <cell r="EA26" t="b">
            <v>1</v>
          </cell>
          <cell r="EB26" t="b">
            <v>1</v>
          </cell>
          <cell r="EC26" t="b">
            <v>0</v>
          </cell>
          <cell r="ED26" t="b">
            <v>0</v>
          </cell>
          <cell r="EE26" t="b">
            <v>0</v>
          </cell>
          <cell r="EF26" t="b">
            <v>1</v>
          </cell>
          <cell r="EG26" t="b">
            <v>0</v>
          </cell>
          <cell r="EH26" t="b">
            <v>0</v>
          </cell>
          <cell r="EI26" t="b">
            <v>1</v>
          </cell>
          <cell r="EJ26" t="b">
            <v>0</v>
          </cell>
          <cell r="EK26" t="b">
            <v>1</v>
          </cell>
          <cell r="EL26" t="b">
            <v>1</v>
          </cell>
        </row>
        <row r="27">
          <cell r="A27" t="str">
            <v>TEST</v>
          </cell>
          <cell r="B27" t="str">
            <v>DE2</v>
          </cell>
          <cell r="C27">
            <v>1</v>
          </cell>
          <cell r="D27">
            <v>0</v>
          </cell>
          <cell r="E27" t="str">
            <v>PWE-0001-000026</v>
          </cell>
          <cell r="F27">
            <v>42005</v>
          </cell>
          <cell r="G27">
            <v>42184</v>
          </cell>
          <cell r="H27">
            <v>42324</v>
          </cell>
          <cell r="L27">
            <v>0</v>
          </cell>
          <cell r="O27">
            <v>0</v>
          </cell>
          <cell r="P27">
            <v>1</v>
          </cell>
          <cell r="Q27">
            <v>6</v>
          </cell>
          <cell r="R27">
            <v>3</v>
          </cell>
          <cell r="U27">
            <v>1</v>
          </cell>
          <cell r="V27">
            <v>1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G27">
            <v>0</v>
          </cell>
          <cell r="AH27">
            <v>1</v>
          </cell>
          <cell r="AJ27">
            <v>1</v>
          </cell>
          <cell r="AK27">
            <v>13</v>
          </cell>
          <cell r="AL27">
            <v>0</v>
          </cell>
          <cell r="AM27">
            <v>2</v>
          </cell>
          <cell r="AN27">
            <v>0</v>
          </cell>
          <cell r="AO27">
            <v>4</v>
          </cell>
          <cell r="AP27">
            <v>2</v>
          </cell>
          <cell r="AQ27">
            <v>4</v>
          </cell>
          <cell r="AR27">
            <v>1</v>
          </cell>
          <cell r="AS27">
            <v>0</v>
          </cell>
          <cell r="AT27">
            <v>2</v>
          </cell>
          <cell r="AU27" t="str">
            <v>{11,""}</v>
          </cell>
          <cell r="AV27" t="str">
            <v>{11,""}</v>
          </cell>
          <cell r="AW27">
            <v>0</v>
          </cell>
          <cell r="AX27">
            <v>2</v>
          </cell>
          <cell r="AY27">
            <v>0</v>
          </cell>
          <cell r="AZ27">
            <v>0</v>
          </cell>
          <cell r="BA27">
            <v>2</v>
          </cell>
          <cell r="BB27">
            <v>2</v>
          </cell>
          <cell r="BC27">
            <v>1</v>
          </cell>
          <cell r="BD27">
            <v>0</v>
          </cell>
          <cell r="BE27">
            <v>0</v>
          </cell>
          <cell r="BF27">
            <v>0</v>
          </cell>
          <cell r="BH27" t="str">
            <v>{1,2,3,""}</v>
          </cell>
          <cell r="BJ27" t="str">
            <v>{1,2,""}</v>
          </cell>
          <cell r="BL27" t="str">
            <v>{1,""}</v>
          </cell>
          <cell r="CE27">
            <v>2</v>
          </cell>
          <cell r="CH27">
            <v>0</v>
          </cell>
          <cell r="CI27" t="str">
            <v>{3,""}</v>
          </cell>
          <cell r="CK27">
            <v>11</v>
          </cell>
          <cell r="CL27" t="str">
            <v>{1,2,4,""}</v>
          </cell>
          <cell r="CN27" t="str">
            <v>1</v>
          </cell>
          <cell r="CO27" t="str">
            <v>1</v>
          </cell>
          <cell r="CP27">
            <v>1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Z27">
            <v>1</v>
          </cell>
          <cell r="DA27">
            <v>0</v>
          </cell>
          <cell r="DB27">
            <v>0</v>
          </cell>
          <cell r="DD27">
            <v>2</v>
          </cell>
          <cell r="DE27" t="str">
            <v>PWE.0001.15</v>
          </cell>
          <cell r="DF27" t="str">
            <v>BBZ Augsburg gGmbH</v>
          </cell>
          <cell r="DG27" t="str">
            <v>Perspektive Wiedereinstieg</v>
          </cell>
          <cell r="DH27" t="str">
            <v>ad17f4ad-ea3e-4f7c-9fd1-0b0c564e0634</v>
          </cell>
          <cell r="DI27">
            <v>33</v>
          </cell>
          <cell r="DJ27">
            <v>100</v>
          </cell>
          <cell r="DK27">
            <v>100</v>
          </cell>
          <cell r="DL27">
            <v>2015</v>
          </cell>
          <cell r="DM27">
            <v>2015</v>
          </cell>
          <cell r="DN27" t="b">
            <v>1</v>
          </cell>
          <cell r="DO27" t="b">
            <v>1</v>
          </cell>
          <cell r="DP27" t="b">
            <v>0</v>
          </cell>
          <cell r="DQ27" t="b">
            <v>0</v>
          </cell>
          <cell r="DR27" t="b">
            <v>0</v>
          </cell>
          <cell r="DS27" t="b">
            <v>0</v>
          </cell>
          <cell r="DT27" t="b">
            <v>0</v>
          </cell>
          <cell r="DU27" t="b">
            <v>0</v>
          </cell>
          <cell r="DV27" t="b">
            <v>0</v>
          </cell>
          <cell r="DW27" t="b">
            <v>0</v>
          </cell>
          <cell r="DX27" t="b">
            <v>1</v>
          </cell>
          <cell r="DY27" t="b">
            <v>0</v>
          </cell>
          <cell r="DZ27" t="b">
            <v>0</v>
          </cell>
          <cell r="EA27" t="b">
            <v>0</v>
          </cell>
          <cell r="EB27" t="b">
            <v>1</v>
          </cell>
          <cell r="EC27" t="b">
            <v>0</v>
          </cell>
          <cell r="ED27" t="b">
            <v>0</v>
          </cell>
          <cell r="EE27" t="b">
            <v>0</v>
          </cell>
          <cell r="EF27" t="b">
            <v>1</v>
          </cell>
          <cell r="EG27" t="b">
            <v>0</v>
          </cell>
          <cell r="EH27" t="b">
            <v>0</v>
          </cell>
          <cell r="EI27" t="b">
            <v>1</v>
          </cell>
          <cell r="EJ27" t="b">
            <v>0</v>
          </cell>
          <cell r="EK27" t="b">
            <v>1</v>
          </cell>
          <cell r="EL27" t="b">
            <v>1</v>
          </cell>
        </row>
        <row r="28">
          <cell r="A28" t="str">
            <v>TEST</v>
          </cell>
          <cell r="B28" t="str">
            <v>DE2</v>
          </cell>
          <cell r="C28">
            <v>1</v>
          </cell>
          <cell r="D28">
            <v>0</v>
          </cell>
          <cell r="E28" t="str">
            <v>PWE-0001-000027</v>
          </cell>
          <cell r="F28">
            <v>42005</v>
          </cell>
          <cell r="G28">
            <v>43465</v>
          </cell>
          <cell r="L28">
            <v>0</v>
          </cell>
          <cell r="M28">
            <v>1</v>
          </cell>
          <cell r="N28">
            <v>0</v>
          </cell>
          <cell r="O28">
            <v>0</v>
          </cell>
          <cell r="P28">
            <v>1</v>
          </cell>
          <cell r="Q28">
            <v>6</v>
          </cell>
          <cell r="R28">
            <v>3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G28">
            <v>1</v>
          </cell>
          <cell r="AH28">
            <v>0</v>
          </cell>
          <cell r="AJ28">
            <v>1</v>
          </cell>
          <cell r="AK28">
            <v>9</v>
          </cell>
          <cell r="AM28">
            <v>1</v>
          </cell>
          <cell r="AN28">
            <v>1</v>
          </cell>
          <cell r="AO28">
            <v>3</v>
          </cell>
          <cell r="AP28">
            <v>5</v>
          </cell>
          <cell r="AQ28">
            <v>1</v>
          </cell>
          <cell r="AR28">
            <v>0</v>
          </cell>
          <cell r="AS28">
            <v>0</v>
          </cell>
          <cell r="AT28">
            <v>2</v>
          </cell>
          <cell r="AU28" t="str">
            <v>{17,""}</v>
          </cell>
          <cell r="AV28" t="str">
            <v>{17,""}</v>
          </cell>
          <cell r="AW28">
            <v>0</v>
          </cell>
          <cell r="AX28">
            <v>1</v>
          </cell>
          <cell r="AY28">
            <v>0</v>
          </cell>
          <cell r="AZ28">
            <v>0</v>
          </cell>
          <cell r="BA28">
            <v>2</v>
          </cell>
          <cell r="BB28">
            <v>0</v>
          </cell>
          <cell r="BC28">
            <v>1</v>
          </cell>
          <cell r="BD28">
            <v>0</v>
          </cell>
          <cell r="BE28">
            <v>0</v>
          </cell>
          <cell r="DE28" t="str">
            <v>PWE.0001.15</v>
          </cell>
          <cell r="DF28" t="str">
            <v>BBZ Augsburg gGmbH</v>
          </cell>
          <cell r="DG28" t="str">
            <v>Perspektive Wiedereinstieg</v>
          </cell>
          <cell r="DH28" t="str">
            <v>d5c5b137-8db6-4f26-bf7f-4c407343efb5</v>
          </cell>
          <cell r="DI28">
            <v>44</v>
          </cell>
          <cell r="DJ28">
            <v>100</v>
          </cell>
          <cell r="DK28">
            <v>0</v>
          </cell>
          <cell r="DL28">
            <v>2015</v>
          </cell>
          <cell r="DN28" t="b">
            <v>1</v>
          </cell>
          <cell r="DO28" t="b">
            <v>0</v>
          </cell>
          <cell r="DP28" t="b">
            <v>0</v>
          </cell>
          <cell r="DQ28" t="b">
            <v>0</v>
          </cell>
          <cell r="DR28" t="b">
            <v>0</v>
          </cell>
          <cell r="DS28" t="b">
            <v>0</v>
          </cell>
          <cell r="DT28" t="b">
            <v>0</v>
          </cell>
          <cell r="DU28" t="b">
            <v>0</v>
          </cell>
          <cell r="DV28" t="b">
            <v>0</v>
          </cell>
          <cell r="DW28" t="b">
            <v>0</v>
          </cell>
          <cell r="DX28" t="b">
            <v>1</v>
          </cell>
          <cell r="DY28" t="b">
            <v>1</v>
          </cell>
          <cell r="DZ28" t="b">
            <v>0</v>
          </cell>
          <cell r="EA28" t="b">
            <v>0</v>
          </cell>
          <cell r="EB28" t="b">
            <v>1</v>
          </cell>
          <cell r="EC28" t="b">
            <v>0</v>
          </cell>
          <cell r="ED28" t="b">
            <v>0</v>
          </cell>
          <cell r="EE28" t="b">
            <v>0</v>
          </cell>
          <cell r="EF28" t="b">
            <v>1</v>
          </cell>
        </row>
        <row r="29">
          <cell r="A29" t="str">
            <v>TEST</v>
          </cell>
          <cell r="B29" t="str">
            <v>DE2</v>
          </cell>
          <cell r="C29">
            <v>1</v>
          </cell>
          <cell r="D29">
            <v>0</v>
          </cell>
          <cell r="E29" t="str">
            <v>PWE-0001-000028</v>
          </cell>
          <cell r="F29">
            <v>42005</v>
          </cell>
          <cell r="G29">
            <v>42184</v>
          </cell>
          <cell r="H29">
            <v>42521</v>
          </cell>
          <cell r="L29">
            <v>0</v>
          </cell>
          <cell r="M29">
            <v>1</v>
          </cell>
          <cell r="N29">
            <v>0</v>
          </cell>
          <cell r="O29">
            <v>0</v>
          </cell>
          <cell r="P29">
            <v>1</v>
          </cell>
          <cell r="Q29">
            <v>6</v>
          </cell>
          <cell r="R29">
            <v>1</v>
          </cell>
          <cell r="U29">
            <v>1</v>
          </cell>
          <cell r="V29">
            <v>0</v>
          </cell>
          <cell r="W29">
            <v>1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G29">
            <v>0</v>
          </cell>
          <cell r="AH29">
            <v>0</v>
          </cell>
          <cell r="AJ29">
            <v>1</v>
          </cell>
          <cell r="AK29">
            <v>8</v>
          </cell>
          <cell r="AM29">
            <v>2</v>
          </cell>
          <cell r="AN29">
            <v>1</v>
          </cell>
          <cell r="AO29">
            <v>2</v>
          </cell>
          <cell r="AP29">
            <v>1</v>
          </cell>
          <cell r="AQ29">
            <v>4</v>
          </cell>
          <cell r="AR29">
            <v>0</v>
          </cell>
          <cell r="AS29">
            <v>0</v>
          </cell>
          <cell r="AT29">
            <v>3</v>
          </cell>
          <cell r="AU29" t="str">
            <v>{14,""}</v>
          </cell>
          <cell r="AV29" t="str">
            <v>{14,15,17,""}</v>
          </cell>
          <cell r="AW29">
            <v>0</v>
          </cell>
          <cell r="AX29">
            <v>3</v>
          </cell>
          <cell r="AY29">
            <v>1</v>
          </cell>
          <cell r="AZ29">
            <v>0</v>
          </cell>
          <cell r="BA29">
            <v>2</v>
          </cell>
          <cell r="BB29">
            <v>0</v>
          </cell>
          <cell r="BC29">
            <v>1</v>
          </cell>
          <cell r="BD29">
            <v>1</v>
          </cell>
          <cell r="BE29">
            <v>1</v>
          </cell>
          <cell r="BF29">
            <v>0</v>
          </cell>
          <cell r="BH29" t="str">
            <v>{4,""}</v>
          </cell>
          <cell r="BI29" t="str">
            <v>keine</v>
          </cell>
          <cell r="BJ29" t="str">
            <v>{4,""}</v>
          </cell>
          <cell r="BK29" t="str">
            <v>keine</v>
          </cell>
          <cell r="CE29">
            <v>1</v>
          </cell>
          <cell r="CH29">
            <v>0</v>
          </cell>
          <cell r="CI29" t="str">
            <v>{5,""}</v>
          </cell>
          <cell r="CJ29" t="str">
            <v>Jobhunting</v>
          </cell>
          <cell r="CK29">
            <v>10</v>
          </cell>
          <cell r="CL29" t="str">
            <v>{1,2,""}</v>
          </cell>
          <cell r="CN29" t="str">
            <v>1</v>
          </cell>
          <cell r="CO29" t="str">
            <v>1</v>
          </cell>
          <cell r="CP29">
            <v>2</v>
          </cell>
          <cell r="CQ29">
            <v>1</v>
          </cell>
          <cell r="CR29">
            <v>0</v>
          </cell>
          <cell r="CS29">
            <v>0</v>
          </cell>
          <cell r="CT29">
            <v>1</v>
          </cell>
          <cell r="CU29">
            <v>1</v>
          </cell>
          <cell r="CV29">
            <v>0</v>
          </cell>
          <cell r="CZ29">
            <v>1</v>
          </cell>
          <cell r="DA29">
            <v>0</v>
          </cell>
          <cell r="DB29">
            <v>1</v>
          </cell>
          <cell r="DD29">
            <v>2</v>
          </cell>
          <cell r="DE29" t="str">
            <v>PWE.0001.15</v>
          </cell>
          <cell r="DF29" t="str">
            <v>BBZ Augsburg gGmbH</v>
          </cell>
          <cell r="DG29" t="str">
            <v>Perspektive Wiedereinstieg</v>
          </cell>
          <cell r="DH29" t="str">
            <v>a0cc55c5-9c39-4124-97b1-7e231d93e589</v>
          </cell>
          <cell r="DI29">
            <v>32</v>
          </cell>
          <cell r="DJ29">
            <v>100</v>
          </cell>
          <cell r="DK29">
            <v>100</v>
          </cell>
          <cell r="DL29">
            <v>2015</v>
          </cell>
          <cell r="DM29">
            <v>2016</v>
          </cell>
          <cell r="DN29" t="b">
            <v>1</v>
          </cell>
          <cell r="DO29" t="b">
            <v>0</v>
          </cell>
          <cell r="DP29" t="b">
            <v>0</v>
          </cell>
          <cell r="DQ29" t="b">
            <v>0</v>
          </cell>
          <cell r="DR29" t="b">
            <v>0</v>
          </cell>
          <cell r="DS29" t="b">
            <v>0</v>
          </cell>
          <cell r="DT29" t="b">
            <v>0</v>
          </cell>
          <cell r="DU29" t="b">
            <v>0</v>
          </cell>
          <cell r="DV29" t="b">
            <v>0</v>
          </cell>
          <cell r="DW29" t="b">
            <v>1</v>
          </cell>
          <cell r="DX29" t="b">
            <v>0</v>
          </cell>
          <cell r="DY29" t="b">
            <v>1</v>
          </cell>
          <cell r="DZ29" t="b">
            <v>1</v>
          </cell>
          <cell r="EA29" t="b">
            <v>1</v>
          </cell>
          <cell r="EB29" t="b">
            <v>1</v>
          </cell>
          <cell r="EC29" t="b">
            <v>0</v>
          </cell>
          <cell r="ED29" t="b">
            <v>0</v>
          </cell>
          <cell r="EE29" t="b">
            <v>0</v>
          </cell>
          <cell r="EF29" t="b">
            <v>1</v>
          </cell>
          <cell r="EG29" t="b">
            <v>0</v>
          </cell>
          <cell r="EH29" t="b">
            <v>0</v>
          </cell>
          <cell r="EI29" t="b">
            <v>1</v>
          </cell>
          <cell r="EJ29" t="b">
            <v>1</v>
          </cell>
          <cell r="EK29" t="b">
            <v>1</v>
          </cell>
          <cell r="EL29" t="b">
            <v>1</v>
          </cell>
        </row>
        <row r="30">
          <cell r="A30" t="str">
            <v>TEST</v>
          </cell>
          <cell r="B30" t="str">
            <v>DE2</v>
          </cell>
          <cell r="C30">
            <v>1</v>
          </cell>
          <cell r="D30">
            <v>0</v>
          </cell>
          <cell r="E30" t="str">
            <v>PWE-0001-000029</v>
          </cell>
          <cell r="F30">
            <v>42005</v>
          </cell>
          <cell r="G30">
            <v>42184</v>
          </cell>
          <cell r="H30">
            <v>42070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1</v>
          </cell>
          <cell r="Q30">
            <v>2</v>
          </cell>
          <cell r="R30">
            <v>1</v>
          </cell>
          <cell r="U30">
            <v>1</v>
          </cell>
          <cell r="V30">
            <v>0</v>
          </cell>
          <cell r="W30">
            <v>1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G30">
            <v>0</v>
          </cell>
          <cell r="AH30">
            <v>0</v>
          </cell>
          <cell r="AJ30">
            <v>1</v>
          </cell>
          <cell r="AK30">
            <v>7</v>
          </cell>
          <cell r="AM30">
            <v>2</v>
          </cell>
          <cell r="AN30">
            <v>1</v>
          </cell>
          <cell r="AO30">
            <v>2</v>
          </cell>
          <cell r="AP30">
            <v>1</v>
          </cell>
          <cell r="AQ30">
            <v>4</v>
          </cell>
          <cell r="AR30">
            <v>0</v>
          </cell>
          <cell r="AS30">
            <v>0</v>
          </cell>
          <cell r="AT30">
            <v>2</v>
          </cell>
          <cell r="AU30" t="str">
            <v>{7,""}</v>
          </cell>
          <cell r="AV30" t="str">
            <v>{7,""}</v>
          </cell>
          <cell r="AW30">
            <v>0</v>
          </cell>
          <cell r="AX30">
            <v>4</v>
          </cell>
          <cell r="AY30">
            <v>0</v>
          </cell>
          <cell r="AZ30">
            <v>0</v>
          </cell>
          <cell r="BA30">
            <v>2</v>
          </cell>
          <cell r="BB30">
            <v>0</v>
          </cell>
          <cell r="BC30">
            <v>1</v>
          </cell>
          <cell r="BD30">
            <v>0</v>
          </cell>
          <cell r="BF30">
            <v>0</v>
          </cell>
          <cell r="BH30" t="str">
            <v>{1,2,4,""}</v>
          </cell>
          <cell r="BI30" t="str">
            <v>Zielfindung, Strategie-/Perspektivenentwicklung</v>
          </cell>
          <cell r="BJ30" t="str">
            <v>{2,""}</v>
          </cell>
          <cell r="CE30">
            <v>1</v>
          </cell>
          <cell r="CH30">
            <v>0</v>
          </cell>
          <cell r="CI30" t="str">
            <v>{5,""}</v>
          </cell>
          <cell r="CJ30" t="str">
            <v>Jobhunting</v>
          </cell>
          <cell r="CK30">
            <v>7</v>
          </cell>
          <cell r="CL30" t="str">
            <v>{2,4,""}</v>
          </cell>
          <cell r="CN30" t="str">
            <v>1</v>
          </cell>
          <cell r="CO30" t="str">
            <v>1</v>
          </cell>
          <cell r="CP30">
            <v>2</v>
          </cell>
          <cell r="CQ30">
            <v>1</v>
          </cell>
          <cell r="CR30">
            <v>0</v>
          </cell>
          <cell r="CS30">
            <v>0</v>
          </cell>
          <cell r="CT30">
            <v>0</v>
          </cell>
          <cell r="CV30">
            <v>2</v>
          </cell>
          <cell r="CZ30">
            <v>0</v>
          </cell>
          <cell r="DA30">
            <v>0</v>
          </cell>
          <cell r="DB30">
            <v>1</v>
          </cell>
          <cell r="DE30" t="str">
            <v>PWE.0001.15</v>
          </cell>
          <cell r="DF30" t="str">
            <v>BBZ Augsburg gGmbH</v>
          </cell>
          <cell r="DG30" t="str">
            <v>Perspektive Wiedereinstieg</v>
          </cell>
          <cell r="DH30" t="str">
            <v>ccc9cf29-cf5c-4af1-bf9b-56f69f9cf6fe</v>
          </cell>
          <cell r="DI30">
            <v>28</v>
          </cell>
          <cell r="DJ30">
            <v>100</v>
          </cell>
          <cell r="DK30">
            <v>100</v>
          </cell>
          <cell r="DL30">
            <v>2015</v>
          </cell>
          <cell r="DM30">
            <v>2015</v>
          </cell>
          <cell r="DN30" t="b">
            <v>1</v>
          </cell>
          <cell r="DO30" t="b">
            <v>0</v>
          </cell>
          <cell r="DP30" t="b">
            <v>0</v>
          </cell>
          <cell r="DQ30" t="b">
            <v>0</v>
          </cell>
          <cell r="DR30" t="b">
            <v>0</v>
          </cell>
          <cell r="DS30" t="b">
            <v>0</v>
          </cell>
          <cell r="DT30" t="b">
            <v>0</v>
          </cell>
          <cell r="DU30" t="b">
            <v>0</v>
          </cell>
          <cell r="DV30" t="b">
            <v>0</v>
          </cell>
          <cell r="DW30" t="b">
            <v>1</v>
          </cell>
          <cell r="DX30" t="b">
            <v>0</v>
          </cell>
          <cell r="DY30" t="b">
            <v>1</v>
          </cell>
          <cell r="DZ30" t="b">
            <v>1</v>
          </cell>
          <cell r="EA30" t="b">
            <v>1</v>
          </cell>
          <cell r="EB30" t="b">
            <v>0</v>
          </cell>
          <cell r="EC30" t="b">
            <v>0</v>
          </cell>
          <cell r="ED30" t="b">
            <v>0</v>
          </cell>
          <cell r="EE30" t="b">
            <v>0</v>
          </cell>
          <cell r="EF30" t="b">
            <v>1</v>
          </cell>
          <cell r="EG30" t="b">
            <v>0</v>
          </cell>
          <cell r="EH30" t="b">
            <v>0</v>
          </cell>
          <cell r="EI30" t="b">
            <v>0</v>
          </cell>
          <cell r="EJ30" t="b">
            <v>1</v>
          </cell>
          <cell r="EK30" t="b">
            <v>1</v>
          </cell>
          <cell r="EL30" t="b">
            <v>1</v>
          </cell>
        </row>
        <row r="31">
          <cell r="A31" t="str">
            <v>TEST</v>
          </cell>
          <cell r="B31" t="str">
            <v>DE2</v>
          </cell>
          <cell r="C31">
            <v>1</v>
          </cell>
          <cell r="D31">
            <v>0</v>
          </cell>
          <cell r="E31" t="str">
            <v>PWE-0001-000030</v>
          </cell>
          <cell r="F31">
            <v>42033</v>
          </cell>
          <cell r="G31">
            <v>42212</v>
          </cell>
          <cell r="H31">
            <v>42173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1</v>
          </cell>
          <cell r="Q31">
            <v>3</v>
          </cell>
          <cell r="R31">
            <v>1</v>
          </cell>
          <cell r="U31">
            <v>1</v>
          </cell>
          <cell r="V31">
            <v>0</v>
          </cell>
          <cell r="W31">
            <v>1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1</v>
          </cell>
          <cell r="AD31">
            <v>0</v>
          </cell>
          <cell r="AE31">
            <v>0</v>
          </cell>
          <cell r="AG31">
            <v>0</v>
          </cell>
          <cell r="AH31">
            <v>0</v>
          </cell>
          <cell r="AJ31">
            <v>0</v>
          </cell>
          <cell r="AM31">
            <v>0</v>
          </cell>
          <cell r="AN31">
            <v>1</v>
          </cell>
          <cell r="AO31">
            <v>4</v>
          </cell>
          <cell r="AP31">
            <v>2</v>
          </cell>
          <cell r="AQ31">
            <v>2</v>
          </cell>
          <cell r="AR31">
            <v>0</v>
          </cell>
          <cell r="AS31">
            <v>0</v>
          </cell>
          <cell r="AT31">
            <v>2</v>
          </cell>
          <cell r="AU31" t="str">
            <v>{17,""}</v>
          </cell>
          <cell r="AV31" t="str">
            <v>{10,16,17,19,""}</v>
          </cell>
          <cell r="AW31">
            <v>0</v>
          </cell>
          <cell r="AX31">
            <v>4</v>
          </cell>
          <cell r="AY31">
            <v>0</v>
          </cell>
          <cell r="AZ31">
            <v>0</v>
          </cell>
          <cell r="BA31">
            <v>2</v>
          </cell>
          <cell r="BB31">
            <v>0</v>
          </cell>
          <cell r="BC31">
            <v>1</v>
          </cell>
          <cell r="BD31">
            <v>0</v>
          </cell>
          <cell r="BE31">
            <v>0</v>
          </cell>
          <cell r="BF31">
            <v>0</v>
          </cell>
          <cell r="BH31" t="str">
            <v>{1,3,4,""}</v>
          </cell>
          <cell r="BI31" t="str">
            <v>Zielfindung, Strategie- und Perspektivenentwicklung</v>
          </cell>
          <cell r="BJ31" t="str">
            <v>{1,""}</v>
          </cell>
          <cell r="CE31">
            <v>0</v>
          </cell>
          <cell r="CH31">
            <v>0</v>
          </cell>
          <cell r="CI31" t="str">
            <v>{5,""}</v>
          </cell>
          <cell r="CJ31" t="str">
            <v>keine</v>
          </cell>
          <cell r="CK31">
            <v>17</v>
          </cell>
          <cell r="CL31" t="str">
            <v>{1,2,""}</v>
          </cell>
          <cell r="CN31" t="str">
            <v>1</v>
          </cell>
          <cell r="CO31" t="str">
            <v>1</v>
          </cell>
          <cell r="CP31">
            <v>2</v>
          </cell>
          <cell r="CQ31">
            <v>1</v>
          </cell>
          <cell r="CR31">
            <v>0</v>
          </cell>
          <cell r="CS31">
            <v>0</v>
          </cell>
          <cell r="CT31">
            <v>0</v>
          </cell>
          <cell r="CU31">
            <v>1</v>
          </cell>
          <cell r="CV31">
            <v>0</v>
          </cell>
          <cell r="CZ31">
            <v>0</v>
          </cell>
          <cell r="DA31">
            <v>0</v>
          </cell>
          <cell r="DB31">
            <v>1</v>
          </cell>
          <cell r="DD31">
            <v>4</v>
          </cell>
          <cell r="DE31" t="str">
            <v>PWE.0001.15</v>
          </cell>
          <cell r="DF31" t="str">
            <v>BBZ Augsburg gGmbH</v>
          </cell>
          <cell r="DG31" t="str">
            <v>Perspektive Wiedereinstieg</v>
          </cell>
          <cell r="DH31" t="str">
            <v>34516eb6-18be-4148-9924-1b1203eea0bd</v>
          </cell>
          <cell r="DI31">
            <v>49</v>
          </cell>
          <cell r="DJ31">
            <v>100</v>
          </cell>
          <cell r="DK31">
            <v>100</v>
          </cell>
          <cell r="DL31">
            <v>2015</v>
          </cell>
          <cell r="DM31">
            <v>2015</v>
          </cell>
          <cell r="DN31" t="b">
            <v>0</v>
          </cell>
          <cell r="DO31" t="b">
            <v>0</v>
          </cell>
          <cell r="DP31" t="b">
            <v>1</v>
          </cell>
          <cell r="DQ31" t="b">
            <v>1</v>
          </cell>
          <cell r="DR31" t="b">
            <v>0</v>
          </cell>
          <cell r="DS31" t="b">
            <v>0</v>
          </cell>
          <cell r="DT31" t="b">
            <v>0</v>
          </cell>
          <cell r="DU31" t="b">
            <v>0</v>
          </cell>
          <cell r="DV31" t="b">
            <v>0</v>
          </cell>
          <cell r="DW31" t="b">
            <v>1</v>
          </cell>
          <cell r="DX31" t="b">
            <v>0</v>
          </cell>
          <cell r="DY31" t="b">
            <v>1</v>
          </cell>
          <cell r="DZ31" t="b">
            <v>1</v>
          </cell>
          <cell r="EA31" t="b">
            <v>1</v>
          </cell>
          <cell r="EB31" t="b">
            <v>0</v>
          </cell>
          <cell r="EC31" t="b">
            <v>0</v>
          </cell>
          <cell r="ED31" t="b">
            <v>0</v>
          </cell>
          <cell r="EE31" t="b">
            <v>0</v>
          </cell>
          <cell r="EF31" t="b">
            <v>1</v>
          </cell>
          <cell r="EG31" t="b">
            <v>0</v>
          </cell>
          <cell r="EH31" t="b">
            <v>0</v>
          </cell>
          <cell r="EI31" t="b">
            <v>0</v>
          </cell>
          <cell r="EJ31" t="b">
            <v>1</v>
          </cell>
          <cell r="EK31" t="b">
            <v>1</v>
          </cell>
          <cell r="EL31" t="b">
            <v>1</v>
          </cell>
        </row>
        <row r="32">
          <cell r="A32" t="str">
            <v>TEST</v>
          </cell>
          <cell r="B32" t="str">
            <v>DE2</v>
          </cell>
          <cell r="C32">
            <v>1</v>
          </cell>
          <cell r="D32">
            <v>0</v>
          </cell>
          <cell r="E32" t="str">
            <v>PWE-0001-000031</v>
          </cell>
          <cell r="F32">
            <v>42026</v>
          </cell>
          <cell r="G32">
            <v>42205</v>
          </cell>
          <cell r="H32">
            <v>42411</v>
          </cell>
          <cell r="L32">
            <v>0</v>
          </cell>
          <cell r="M32">
            <v>1</v>
          </cell>
          <cell r="N32">
            <v>0</v>
          </cell>
          <cell r="O32">
            <v>0</v>
          </cell>
          <cell r="P32">
            <v>1</v>
          </cell>
          <cell r="Q32">
            <v>3</v>
          </cell>
          <cell r="R32">
            <v>1</v>
          </cell>
          <cell r="U32">
            <v>1</v>
          </cell>
          <cell r="V32">
            <v>1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G32">
            <v>0</v>
          </cell>
          <cell r="AH32">
            <v>0</v>
          </cell>
          <cell r="AJ32">
            <v>1</v>
          </cell>
          <cell r="AK32">
            <v>1</v>
          </cell>
          <cell r="AM32">
            <v>0</v>
          </cell>
          <cell r="AN32">
            <v>1</v>
          </cell>
          <cell r="AO32">
            <v>3</v>
          </cell>
          <cell r="AP32">
            <v>2</v>
          </cell>
          <cell r="AQ32">
            <v>4</v>
          </cell>
          <cell r="AR32">
            <v>0</v>
          </cell>
          <cell r="AS32">
            <v>0</v>
          </cell>
          <cell r="AT32">
            <v>2</v>
          </cell>
          <cell r="AU32" t="str">
            <v>{8,12,""}</v>
          </cell>
          <cell r="AV32" t="str">
            <v>{8,12,15,""}</v>
          </cell>
          <cell r="AW32">
            <v>0</v>
          </cell>
          <cell r="AX32">
            <v>3</v>
          </cell>
          <cell r="AY32">
            <v>0</v>
          </cell>
          <cell r="AZ32">
            <v>1</v>
          </cell>
          <cell r="BB32">
            <v>0</v>
          </cell>
          <cell r="BC32">
            <v>1</v>
          </cell>
          <cell r="BD32">
            <v>0</v>
          </cell>
          <cell r="BE32">
            <v>0</v>
          </cell>
          <cell r="BF32">
            <v>1</v>
          </cell>
          <cell r="BG32">
            <v>7</v>
          </cell>
          <cell r="BH32" t="str">
            <v>{1,2,3,""}</v>
          </cell>
          <cell r="BJ32" t="str">
            <v>{2,""}</v>
          </cell>
          <cell r="BL32" t="str">
            <v>{1,""}</v>
          </cell>
          <cell r="CE32">
            <v>0</v>
          </cell>
          <cell r="CH32">
            <v>0</v>
          </cell>
          <cell r="CI32" t="str">
            <v>{3,""}</v>
          </cell>
          <cell r="CL32" t="str">
            <v>{5,""}</v>
          </cell>
          <cell r="CM32" t="str">
            <v>keine</v>
          </cell>
          <cell r="CP32">
            <v>2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V32">
            <v>4</v>
          </cell>
          <cell r="CZ32">
            <v>1</v>
          </cell>
          <cell r="DA32">
            <v>0</v>
          </cell>
          <cell r="DB32">
            <v>0</v>
          </cell>
          <cell r="DE32" t="str">
            <v>PWE.0001.15</v>
          </cell>
          <cell r="DF32" t="str">
            <v>BBZ Augsburg gGmbH</v>
          </cell>
          <cell r="DG32" t="str">
            <v>Perspektive Wiedereinstieg</v>
          </cell>
          <cell r="DH32" t="str">
            <v>8139c8d4-8713-4ec5-a84a-d003b6044212</v>
          </cell>
          <cell r="DI32">
            <v>40</v>
          </cell>
          <cell r="DJ32">
            <v>100</v>
          </cell>
          <cell r="DK32">
            <v>100</v>
          </cell>
          <cell r="DL32">
            <v>2015</v>
          </cell>
          <cell r="DM32">
            <v>2016</v>
          </cell>
          <cell r="DN32" t="b">
            <v>1</v>
          </cell>
          <cell r="DO32" t="b">
            <v>0</v>
          </cell>
          <cell r="DP32" t="b">
            <v>0</v>
          </cell>
          <cell r="DQ32" t="b">
            <v>0</v>
          </cell>
          <cell r="DR32" t="b">
            <v>0</v>
          </cell>
          <cell r="DS32" t="b">
            <v>0</v>
          </cell>
          <cell r="DT32" t="b">
            <v>0</v>
          </cell>
          <cell r="DU32" t="b">
            <v>0</v>
          </cell>
          <cell r="DV32" t="b">
            <v>0</v>
          </cell>
          <cell r="DW32" t="b">
            <v>1</v>
          </cell>
          <cell r="DX32" t="b">
            <v>0</v>
          </cell>
          <cell r="DY32" t="b">
            <v>0</v>
          </cell>
          <cell r="DZ32" t="b">
            <v>0</v>
          </cell>
          <cell r="EA32" t="b">
            <v>0</v>
          </cell>
          <cell r="EB32" t="b">
            <v>1</v>
          </cell>
          <cell r="EC32" t="b">
            <v>0</v>
          </cell>
          <cell r="ED32" t="b">
            <v>0</v>
          </cell>
          <cell r="EE32" t="b">
            <v>0</v>
          </cell>
          <cell r="EF32" t="b">
            <v>1</v>
          </cell>
          <cell r="EG32" t="b">
            <v>0</v>
          </cell>
          <cell r="EH32" t="b">
            <v>0</v>
          </cell>
          <cell r="EI32" t="b">
            <v>1</v>
          </cell>
          <cell r="EJ32" t="b">
            <v>0</v>
          </cell>
          <cell r="EK32" t="b">
            <v>1</v>
          </cell>
          <cell r="EL32" t="b">
            <v>1</v>
          </cell>
        </row>
        <row r="33">
          <cell r="A33" t="str">
            <v>TEST</v>
          </cell>
          <cell r="B33" t="str">
            <v>DE2</v>
          </cell>
          <cell r="C33">
            <v>1</v>
          </cell>
          <cell r="D33">
            <v>0</v>
          </cell>
          <cell r="E33" t="str">
            <v>PWE-0001-000032</v>
          </cell>
          <cell r="F33">
            <v>42213</v>
          </cell>
          <cell r="G33">
            <v>42382</v>
          </cell>
          <cell r="H33">
            <v>42338</v>
          </cell>
          <cell r="L33">
            <v>0</v>
          </cell>
          <cell r="O33">
            <v>0</v>
          </cell>
          <cell r="P33">
            <v>1</v>
          </cell>
          <cell r="Q33">
            <v>6</v>
          </cell>
          <cell r="R33">
            <v>1</v>
          </cell>
          <cell r="U33">
            <v>1</v>
          </cell>
          <cell r="V33">
            <v>1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1</v>
          </cell>
          <cell r="AC33">
            <v>0</v>
          </cell>
          <cell r="AD33">
            <v>0</v>
          </cell>
          <cell r="AE33">
            <v>0</v>
          </cell>
          <cell r="AG33">
            <v>0</v>
          </cell>
          <cell r="AH33">
            <v>0</v>
          </cell>
          <cell r="AJ33">
            <v>0</v>
          </cell>
          <cell r="AM33">
            <v>0</v>
          </cell>
          <cell r="AN33">
            <v>0</v>
          </cell>
          <cell r="AO33">
            <v>2</v>
          </cell>
          <cell r="AP33">
            <v>1</v>
          </cell>
          <cell r="AQ33">
            <v>4</v>
          </cell>
          <cell r="AR33">
            <v>0</v>
          </cell>
          <cell r="AS33">
            <v>0</v>
          </cell>
          <cell r="AT33">
            <v>2</v>
          </cell>
          <cell r="AU33" t="str">
            <v>{8,19,""}</v>
          </cell>
          <cell r="AV33" t="str">
            <v>{3,11,""}</v>
          </cell>
          <cell r="AW33">
            <v>0</v>
          </cell>
          <cell r="AX33">
            <v>3</v>
          </cell>
          <cell r="AY33">
            <v>0</v>
          </cell>
          <cell r="AZ33">
            <v>1</v>
          </cell>
          <cell r="BB33">
            <v>0</v>
          </cell>
          <cell r="BC33">
            <v>1</v>
          </cell>
          <cell r="BD33">
            <v>0</v>
          </cell>
          <cell r="BE33">
            <v>0</v>
          </cell>
          <cell r="BF33">
            <v>0</v>
          </cell>
          <cell r="BH33" t="str">
            <v>{1,2,3,4,""}</v>
          </cell>
          <cell r="BI33" t="str">
            <v>Strategiefindung</v>
          </cell>
          <cell r="BJ33" t="str">
            <v>{4,""}</v>
          </cell>
          <cell r="BK33" t="str">
            <v>Sprachförderung</v>
          </cell>
          <cell r="CE33">
            <v>0</v>
          </cell>
          <cell r="CH33">
            <v>0</v>
          </cell>
          <cell r="CI33" t="str">
            <v>{5,""}</v>
          </cell>
          <cell r="CJ33" t="str">
            <v>keine</v>
          </cell>
          <cell r="CL33" t="str">
            <v>{1,2,""}</v>
          </cell>
          <cell r="CP33">
            <v>2</v>
          </cell>
          <cell r="CQ33">
            <v>0</v>
          </cell>
          <cell r="CR33">
            <v>0</v>
          </cell>
          <cell r="CS33">
            <v>1</v>
          </cell>
          <cell r="CV33">
            <v>4</v>
          </cell>
          <cell r="CZ33">
            <v>0</v>
          </cell>
          <cell r="DA33">
            <v>0</v>
          </cell>
          <cell r="DB33">
            <v>1</v>
          </cell>
          <cell r="DE33" t="str">
            <v>PWE.0001.15</v>
          </cell>
          <cell r="DF33" t="str">
            <v>BBZ Augsburg gGmbH</v>
          </cell>
          <cell r="DG33" t="str">
            <v>Perspektive Wiedereinstieg</v>
          </cell>
          <cell r="DH33" t="str">
            <v>90a9aa62-6127-4acb-a01a-e6524d12bd3e</v>
          </cell>
          <cell r="DI33">
            <v>25</v>
          </cell>
          <cell r="DJ33">
            <v>100</v>
          </cell>
          <cell r="DK33">
            <v>100</v>
          </cell>
          <cell r="DL33">
            <v>2015</v>
          </cell>
          <cell r="DM33">
            <v>2015</v>
          </cell>
          <cell r="DN33" t="b">
            <v>0</v>
          </cell>
          <cell r="DO33" t="b">
            <v>0</v>
          </cell>
          <cell r="DP33" t="b">
            <v>1</v>
          </cell>
          <cell r="DQ33" t="b">
            <v>1</v>
          </cell>
          <cell r="DR33" t="b">
            <v>0</v>
          </cell>
          <cell r="DS33" t="b">
            <v>0</v>
          </cell>
          <cell r="DT33" t="b">
            <v>0</v>
          </cell>
          <cell r="DU33" t="b">
            <v>0</v>
          </cell>
          <cell r="DV33" t="b">
            <v>0</v>
          </cell>
          <cell r="DW33" t="b">
            <v>1</v>
          </cell>
          <cell r="DX33" t="b">
            <v>0</v>
          </cell>
          <cell r="DY33" t="b">
            <v>0</v>
          </cell>
          <cell r="DZ33" t="b">
            <v>0</v>
          </cell>
          <cell r="EA33" t="b">
            <v>0</v>
          </cell>
          <cell r="EB33" t="b">
            <v>1</v>
          </cell>
          <cell r="EC33" t="b">
            <v>0</v>
          </cell>
          <cell r="ED33" t="b">
            <v>0</v>
          </cell>
          <cell r="EE33" t="b">
            <v>0</v>
          </cell>
          <cell r="EF33" t="b">
            <v>1</v>
          </cell>
          <cell r="EG33" t="b">
            <v>0</v>
          </cell>
          <cell r="EH33" t="b">
            <v>0</v>
          </cell>
          <cell r="EI33" t="b">
            <v>0</v>
          </cell>
          <cell r="EJ33" t="b">
            <v>0</v>
          </cell>
          <cell r="EK33" t="b">
            <v>0</v>
          </cell>
          <cell r="EL33" t="b">
            <v>0</v>
          </cell>
        </row>
        <row r="34">
          <cell r="A34" t="str">
            <v>TEST</v>
          </cell>
          <cell r="B34" t="str">
            <v>DE2</v>
          </cell>
          <cell r="C34">
            <v>1</v>
          </cell>
          <cell r="D34">
            <v>0</v>
          </cell>
          <cell r="E34" t="str">
            <v>PWE-0001-000033</v>
          </cell>
          <cell r="F34">
            <v>42348</v>
          </cell>
          <cell r="G34">
            <v>42956</v>
          </cell>
          <cell r="H34">
            <v>42956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1</v>
          </cell>
          <cell r="Q34">
            <v>2</v>
          </cell>
          <cell r="R34">
            <v>1</v>
          </cell>
          <cell r="U34">
            <v>1</v>
          </cell>
          <cell r="V34">
            <v>1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G34">
            <v>0</v>
          </cell>
          <cell r="AH34">
            <v>0</v>
          </cell>
          <cell r="AJ34">
            <v>1</v>
          </cell>
          <cell r="AK34">
            <v>3</v>
          </cell>
          <cell r="AM34">
            <v>1</v>
          </cell>
          <cell r="AN34">
            <v>1</v>
          </cell>
          <cell r="AO34">
            <v>3</v>
          </cell>
          <cell r="AP34">
            <v>1</v>
          </cell>
          <cell r="AQ34">
            <v>4</v>
          </cell>
          <cell r="AR34">
            <v>0</v>
          </cell>
          <cell r="AS34">
            <v>0</v>
          </cell>
          <cell r="AT34">
            <v>1</v>
          </cell>
          <cell r="AU34" t="str">
            <v>{7,9,10,14,""}</v>
          </cell>
          <cell r="AV34" t="str">
            <v>{7,""}</v>
          </cell>
          <cell r="AW34">
            <v>0</v>
          </cell>
          <cell r="AX34">
            <v>3</v>
          </cell>
          <cell r="AY34">
            <v>1</v>
          </cell>
          <cell r="AZ34">
            <v>1</v>
          </cell>
          <cell r="BB34">
            <v>0</v>
          </cell>
          <cell r="BC34">
            <v>1</v>
          </cell>
          <cell r="BD34">
            <v>0</v>
          </cell>
          <cell r="BE34">
            <v>0</v>
          </cell>
          <cell r="BF34">
            <v>1</v>
          </cell>
          <cell r="BH34" t="str">
            <v>{1,2,3,""}</v>
          </cell>
          <cell r="BJ34" t="str">
            <v>{1,2,""}</v>
          </cell>
          <cell r="BL34" t="str">
            <v>{1,""}</v>
          </cell>
          <cell r="CE34">
            <v>1</v>
          </cell>
          <cell r="CH34">
            <v>0</v>
          </cell>
          <cell r="CI34" t="str">
            <v>{1,3,""}</v>
          </cell>
          <cell r="CL34" t="str">
            <v>{1,2,""}</v>
          </cell>
          <cell r="CP34">
            <v>2</v>
          </cell>
          <cell r="CQ34">
            <v>0</v>
          </cell>
          <cell r="CR34">
            <v>0</v>
          </cell>
          <cell r="CS34">
            <v>1</v>
          </cell>
          <cell r="CV34">
            <v>4</v>
          </cell>
          <cell r="CW34">
            <v>1</v>
          </cell>
          <cell r="CX34">
            <v>1</v>
          </cell>
          <cell r="CY34">
            <v>1</v>
          </cell>
          <cell r="CZ34">
            <v>1</v>
          </cell>
          <cell r="DA34">
            <v>0</v>
          </cell>
          <cell r="DB34">
            <v>0</v>
          </cell>
          <cell r="DE34" t="str">
            <v>PWE.0001.15</v>
          </cell>
          <cell r="DF34" t="str">
            <v>BBZ Augsburg gGmbH</v>
          </cell>
          <cell r="DG34" t="str">
            <v>Perspektive Wiedereinstieg</v>
          </cell>
          <cell r="DH34" t="str">
            <v>41e5ea87-c572-472c-a494-54813a01cff2</v>
          </cell>
          <cell r="DI34">
            <v>35</v>
          </cell>
          <cell r="DJ34">
            <v>100</v>
          </cell>
          <cell r="DK34">
            <v>100</v>
          </cell>
          <cell r="DL34">
            <v>2015</v>
          </cell>
          <cell r="DM34">
            <v>2017</v>
          </cell>
          <cell r="DN34" t="b">
            <v>1</v>
          </cell>
          <cell r="DO34" t="b">
            <v>0</v>
          </cell>
          <cell r="DP34" t="b">
            <v>0</v>
          </cell>
          <cell r="DQ34" t="b">
            <v>0</v>
          </cell>
          <cell r="DR34" t="b">
            <v>0</v>
          </cell>
          <cell r="DS34" t="b">
            <v>0</v>
          </cell>
          <cell r="DT34" t="b">
            <v>0</v>
          </cell>
          <cell r="DU34" t="b">
            <v>0</v>
          </cell>
          <cell r="DV34" t="b">
            <v>0</v>
          </cell>
          <cell r="DW34" t="b">
            <v>1</v>
          </cell>
          <cell r="DX34" t="b">
            <v>0</v>
          </cell>
          <cell r="DY34" t="b">
            <v>0</v>
          </cell>
          <cell r="DZ34" t="b">
            <v>0</v>
          </cell>
          <cell r="EA34" t="b">
            <v>0</v>
          </cell>
          <cell r="EB34" t="b">
            <v>0</v>
          </cell>
          <cell r="EC34" t="b">
            <v>0</v>
          </cell>
          <cell r="ED34" t="b">
            <v>0</v>
          </cell>
          <cell r="EE34" t="b">
            <v>0</v>
          </cell>
          <cell r="EF34" t="b">
            <v>1</v>
          </cell>
          <cell r="EG34" t="b">
            <v>0</v>
          </cell>
          <cell r="EH34" t="b">
            <v>0</v>
          </cell>
          <cell r="EI34" t="b">
            <v>1</v>
          </cell>
          <cell r="EJ34" t="b">
            <v>0</v>
          </cell>
          <cell r="EK34" t="b">
            <v>0</v>
          </cell>
          <cell r="EL34" t="b">
            <v>1</v>
          </cell>
        </row>
        <row r="35">
          <cell r="A35" t="str">
            <v>TEST</v>
          </cell>
          <cell r="B35" t="str">
            <v>DE2</v>
          </cell>
          <cell r="C35">
            <v>1</v>
          </cell>
          <cell r="D35">
            <v>0</v>
          </cell>
          <cell r="E35" t="str">
            <v>PWE-0001-000034</v>
          </cell>
          <cell r="F35">
            <v>42073</v>
          </cell>
          <cell r="G35">
            <v>42282</v>
          </cell>
          <cell r="H35">
            <v>42174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1</v>
          </cell>
          <cell r="Q35">
            <v>6</v>
          </cell>
          <cell r="R35">
            <v>3</v>
          </cell>
          <cell r="U35">
            <v>1</v>
          </cell>
          <cell r="V35">
            <v>1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1</v>
          </cell>
          <cell r="AC35">
            <v>0</v>
          </cell>
          <cell r="AD35">
            <v>0</v>
          </cell>
          <cell r="AE35">
            <v>0</v>
          </cell>
          <cell r="AG35">
            <v>0</v>
          </cell>
          <cell r="AH35">
            <v>0</v>
          </cell>
          <cell r="AJ35">
            <v>0</v>
          </cell>
          <cell r="AM35">
            <v>0</v>
          </cell>
          <cell r="AN35">
            <v>1</v>
          </cell>
          <cell r="AO35">
            <v>4</v>
          </cell>
          <cell r="AP35">
            <v>2</v>
          </cell>
          <cell r="AQ35">
            <v>4</v>
          </cell>
          <cell r="AR35">
            <v>1</v>
          </cell>
          <cell r="AS35">
            <v>1</v>
          </cell>
          <cell r="AU35" t="str">
            <v>{14,""}</v>
          </cell>
          <cell r="AV35" t="str">
            <v>{10,14,16,17,""}</v>
          </cell>
          <cell r="AW35">
            <v>0</v>
          </cell>
          <cell r="AX35">
            <v>4</v>
          </cell>
          <cell r="AY35">
            <v>0</v>
          </cell>
          <cell r="AZ35">
            <v>0</v>
          </cell>
          <cell r="BA35">
            <v>1</v>
          </cell>
          <cell r="BB35">
            <v>0</v>
          </cell>
          <cell r="BC35">
            <v>1</v>
          </cell>
          <cell r="BD35">
            <v>0</v>
          </cell>
          <cell r="BE35">
            <v>0</v>
          </cell>
          <cell r="BF35">
            <v>0</v>
          </cell>
          <cell r="BH35" t="str">
            <v>{1,2,4,""}</v>
          </cell>
          <cell r="BI35" t="str">
            <v>Strategie- und Perspektivenentwicklung</v>
          </cell>
          <cell r="BJ35" t="str">
            <v>{2,""}</v>
          </cell>
          <cell r="CH35">
            <v>1</v>
          </cell>
          <cell r="CI35" t="str">
            <v>{5,""}</v>
          </cell>
          <cell r="CJ35" t="str">
            <v>keine</v>
          </cell>
          <cell r="CK35">
            <v>19</v>
          </cell>
          <cell r="CL35" t="str">
            <v>{2,""}</v>
          </cell>
          <cell r="CN35" t="str">
            <v>1</v>
          </cell>
          <cell r="CO35" t="str">
            <v>1</v>
          </cell>
          <cell r="CP35">
            <v>2</v>
          </cell>
          <cell r="CQ35">
            <v>1</v>
          </cell>
          <cell r="CR35">
            <v>0</v>
          </cell>
          <cell r="CS35">
            <v>1</v>
          </cell>
          <cell r="CU35">
            <v>1</v>
          </cell>
          <cell r="CV35">
            <v>0</v>
          </cell>
          <cell r="CX35">
            <v>0</v>
          </cell>
          <cell r="CZ35">
            <v>0</v>
          </cell>
          <cell r="DA35">
            <v>0</v>
          </cell>
          <cell r="DB35">
            <v>1</v>
          </cell>
          <cell r="DD35">
            <v>3</v>
          </cell>
          <cell r="DE35" t="str">
            <v>PWE.0001.15</v>
          </cell>
          <cell r="DF35" t="str">
            <v>BBZ Augsburg gGmbH</v>
          </cell>
          <cell r="DG35" t="str">
            <v>Perspektive Wiedereinstieg</v>
          </cell>
          <cell r="DH35" t="str">
            <v>f1f691f5-f77d-4c3d-8dc3-a260d8aabb78</v>
          </cell>
          <cell r="DI35">
            <v>43</v>
          </cell>
          <cell r="DJ35">
            <v>100</v>
          </cell>
          <cell r="DK35">
            <v>100</v>
          </cell>
          <cell r="DL35">
            <v>2015</v>
          </cell>
          <cell r="DM35">
            <v>2015</v>
          </cell>
          <cell r="DN35" t="b">
            <v>0</v>
          </cell>
          <cell r="DO35" t="b">
            <v>0</v>
          </cell>
          <cell r="DP35" t="b">
            <v>1</v>
          </cell>
          <cell r="DQ35" t="b">
            <v>1</v>
          </cell>
          <cell r="DR35" t="b">
            <v>0</v>
          </cell>
          <cell r="DS35" t="b">
            <v>0</v>
          </cell>
          <cell r="DT35" t="b">
            <v>0</v>
          </cell>
          <cell r="DU35" t="b">
            <v>0</v>
          </cell>
          <cell r="DV35" t="b">
            <v>0</v>
          </cell>
          <cell r="DW35" t="b">
            <v>0</v>
          </cell>
          <cell r="DX35" t="b">
            <v>1</v>
          </cell>
          <cell r="DY35" t="b">
            <v>0</v>
          </cell>
          <cell r="DZ35" t="b">
            <v>0</v>
          </cell>
          <cell r="EA35" t="b">
            <v>0</v>
          </cell>
          <cell r="EB35" t="b">
            <v>0</v>
          </cell>
          <cell r="EC35" t="b">
            <v>0</v>
          </cell>
          <cell r="ED35" t="b">
            <v>0</v>
          </cell>
          <cell r="EE35" t="b">
            <v>0</v>
          </cell>
          <cell r="EF35" t="b">
            <v>1</v>
          </cell>
          <cell r="EG35" t="b">
            <v>0</v>
          </cell>
          <cell r="EH35" t="b">
            <v>0</v>
          </cell>
          <cell r="EI35" t="b">
            <v>0</v>
          </cell>
          <cell r="EJ35" t="b">
            <v>1</v>
          </cell>
          <cell r="EK35" t="b">
            <v>0</v>
          </cell>
          <cell r="EL35" t="b">
            <v>1</v>
          </cell>
        </row>
        <row r="36">
          <cell r="A36" t="str">
            <v>TEST</v>
          </cell>
          <cell r="B36" t="str">
            <v>DE2</v>
          </cell>
          <cell r="C36">
            <v>1</v>
          </cell>
          <cell r="D36">
            <v>0</v>
          </cell>
          <cell r="E36" t="str">
            <v>PWE-0001-000035</v>
          </cell>
          <cell r="F36">
            <v>42017</v>
          </cell>
          <cell r="G36">
            <v>42196</v>
          </cell>
          <cell r="H36">
            <v>42034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1</v>
          </cell>
          <cell r="Q36">
            <v>3</v>
          </cell>
          <cell r="R36">
            <v>1</v>
          </cell>
          <cell r="U36">
            <v>1</v>
          </cell>
          <cell r="V36">
            <v>0</v>
          </cell>
          <cell r="W36">
            <v>1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1</v>
          </cell>
          <cell r="AC36">
            <v>0</v>
          </cell>
          <cell r="AD36">
            <v>0</v>
          </cell>
          <cell r="AE36">
            <v>0</v>
          </cell>
          <cell r="AG36">
            <v>0</v>
          </cell>
          <cell r="AH36">
            <v>0</v>
          </cell>
          <cell r="AJ36">
            <v>0</v>
          </cell>
          <cell r="AM36">
            <v>0</v>
          </cell>
          <cell r="AN36">
            <v>1</v>
          </cell>
          <cell r="AO36">
            <v>3</v>
          </cell>
          <cell r="AP36">
            <v>2</v>
          </cell>
          <cell r="AQ36">
            <v>4</v>
          </cell>
          <cell r="AR36">
            <v>0</v>
          </cell>
          <cell r="AS36">
            <v>0</v>
          </cell>
          <cell r="AT36">
            <v>2</v>
          </cell>
          <cell r="AU36" t="str">
            <v>{14,""}</v>
          </cell>
          <cell r="AV36" t="str">
            <v>{10,15,17,""}</v>
          </cell>
          <cell r="AW36">
            <v>0</v>
          </cell>
          <cell r="AX36">
            <v>5</v>
          </cell>
          <cell r="AY36">
            <v>0</v>
          </cell>
          <cell r="AZ36">
            <v>0</v>
          </cell>
          <cell r="BA36">
            <v>2</v>
          </cell>
          <cell r="BB36">
            <v>0</v>
          </cell>
          <cell r="BC36">
            <v>1</v>
          </cell>
          <cell r="BD36">
            <v>0</v>
          </cell>
          <cell r="BE36">
            <v>0</v>
          </cell>
          <cell r="BF36">
            <v>0</v>
          </cell>
          <cell r="BH36" t="str">
            <v>{1,2,""}</v>
          </cell>
          <cell r="BJ36" t="str">
            <v>{4,""}</v>
          </cell>
          <cell r="BK36" t="str">
            <v>keine</v>
          </cell>
          <cell r="CE36">
            <v>0</v>
          </cell>
          <cell r="CH36">
            <v>0</v>
          </cell>
          <cell r="CI36" t="str">
            <v>{5,""}</v>
          </cell>
          <cell r="CJ36" t="str">
            <v>keine</v>
          </cell>
          <cell r="CK36">
            <v>13</v>
          </cell>
          <cell r="CL36" t="str">
            <v>{1,2,""}</v>
          </cell>
          <cell r="CN36" t="str">
            <v>1</v>
          </cell>
          <cell r="CO36" t="str">
            <v>1</v>
          </cell>
          <cell r="CP36">
            <v>2</v>
          </cell>
          <cell r="CQ36">
            <v>1</v>
          </cell>
          <cell r="CR36">
            <v>0</v>
          </cell>
          <cell r="CS36">
            <v>0</v>
          </cell>
          <cell r="CT36">
            <v>0</v>
          </cell>
          <cell r="CV36">
            <v>2</v>
          </cell>
          <cell r="CZ36">
            <v>0</v>
          </cell>
          <cell r="DA36">
            <v>0</v>
          </cell>
          <cell r="DB36">
            <v>1</v>
          </cell>
          <cell r="DE36" t="str">
            <v>PWE.0001.15</v>
          </cell>
          <cell r="DF36" t="str">
            <v>BBZ Augsburg gGmbH</v>
          </cell>
          <cell r="DG36" t="str">
            <v>Perspektive Wiedereinstieg</v>
          </cell>
          <cell r="DH36" t="str">
            <v>6abe46c5-eb7f-485c-9073-531fcb4bce4a</v>
          </cell>
          <cell r="DI36">
            <v>28</v>
          </cell>
          <cell r="DJ36">
            <v>100</v>
          </cell>
          <cell r="DK36">
            <v>100</v>
          </cell>
          <cell r="DL36">
            <v>2015</v>
          </cell>
          <cell r="DM36">
            <v>2015</v>
          </cell>
          <cell r="DN36" t="b">
            <v>0</v>
          </cell>
          <cell r="DO36" t="b">
            <v>0</v>
          </cell>
          <cell r="DP36" t="b">
            <v>1</v>
          </cell>
          <cell r="DQ36" t="b">
            <v>1</v>
          </cell>
          <cell r="DR36" t="b">
            <v>0</v>
          </cell>
          <cell r="DS36" t="b">
            <v>0</v>
          </cell>
          <cell r="DT36" t="b">
            <v>0</v>
          </cell>
          <cell r="DU36" t="b">
            <v>0</v>
          </cell>
          <cell r="DV36" t="b">
            <v>0</v>
          </cell>
          <cell r="DW36" t="b">
            <v>1</v>
          </cell>
          <cell r="DX36" t="b">
            <v>0</v>
          </cell>
          <cell r="DY36" t="b">
            <v>1</v>
          </cell>
          <cell r="DZ36" t="b">
            <v>1</v>
          </cell>
          <cell r="EA36" t="b">
            <v>1</v>
          </cell>
          <cell r="EB36" t="b">
            <v>0</v>
          </cell>
          <cell r="EC36" t="b">
            <v>0</v>
          </cell>
          <cell r="ED36" t="b">
            <v>0</v>
          </cell>
          <cell r="EE36" t="b">
            <v>0</v>
          </cell>
          <cell r="EF36" t="b">
            <v>1</v>
          </cell>
          <cell r="EG36" t="b">
            <v>0</v>
          </cell>
          <cell r="EH36" t="b">
            <v>0</v>
          </cell>
          <cell r="EI36" t="b">
            <v>0</v>
          </cell>
          <cell r="EJ36" t="b">
            <v>1</v>
          </cell>
          <cell r="EK36" t="b">
            <v>1</v>
          </cell>
          <cell r="EL36" t="b">
            <v>1</v>
          </cell>
        </row>
        <row r="37">
          <cell r="A37" t="str">
            <v>TEST</v>
          </cell>
          <cell r="B37" t="str">
            <v>DE2</v>
          </cell>
          <cell r="C37">
            <v>1</v>
          </cell>
          <cell r="D37">
            <v>0</v>
          </cell>
          <cell r="E37" t="str">
            <v>PWE-0001-000036</v>
          </cell>
          <cell r="F37">
            <v>42324</v>
          </cell>
          <cell r="G37">
            <v>42503</v>
          </cell>
          <cell r="H37">
            <v>42503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1</v>
          </cell>
          <cell r="Q37">
            <v>6</v>
          </cell>
          <cell r="R37">
            <v>1</v>
          </cell>
          <cell r="U37">
            <v>1</v>
          </cell>
          <cell r="V37">
            <v>1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1</v>
          </cell>
          <cell r="AC37">
            <v>1</v>
          </cell>
          <cell r="AD37">
            <v>0</v>
          </cell>
          <cell r="AE37">
            <v>0</v>
          </cell>
          <cell r="AG37">
            <v>0</v>
          </cell>
          <cell r="AH37">
            <v>0</v>
          </cell>
          <cell r="AJ37">
            <v>0</v>
          </cell>
          <cell r="AM37">
            <v>0</v>
          </cell>
          <cell r="AN37">
            <v>1</v>
          </cell>
          <cell r="AO37">
            <v>2</v>
          </cell>
          <cell r="AP37">
            <v>2</v>
          </cell>
          <cell r="AQ37">
            <v>1</v>
          </cell>
          <cell r="AR37">
            <v>1</v>
          </cell>
          <cell r="AS37">
            <v>0</v>
          </cell>
          <cell r="AT37">
            <v>2</v>
          </cell>
          <cell r="AU37" t="str">
            <v>{11,14,""}</v>
          </cell>
          <cell r="AV37" t="str">
            <v>{10,11,12,16,17,18,""}</v>
          </cell>
          <cell r="AW37">
            <v>0</v>
          </cell>
          <cell r="AX37">
            <v>3</v>
          </cell>
          <cell r="AY37">
            <v>1</v>
          </cell>
          <cell r="AZ37">
            <v>1</v>
          </cell>
          <cell r="BB37">
            <v>0</v>
          </cell>
          <cell r="BC37">
            <v>1</v>
          </cell>
          <cell r="BD37">
            <v>0</v>
          </cell>
          <cell r="BE37">
            <v>0</v>
          </cell>
          <cell r="BF37">
            <v>0</v>
          </cell>
          <cell r="BH37" t="str">
            <v>{1,2,3,""}</v>
          </cell>
          <cell r="BJ37" t="str">
            <v>{2,""}</v>
          </cell>
          <cell r="CE37">
            <v>1</v>
          </cell>
          <cell r="CH37">
            <v>0</v>
          </cell>
          <cell r="CI37" t="str">
            <v>{1,""}</v>
          </cell>
          <cell r="CK37">
            <v>10</v>
          </cell>
          <cell r="CL37" t="str">
            <v>{1,""}</v>
          </cell>
          <cell r="CN37" t="str">
            <v>0</v>
          </cell>
          <cell r="CO37" t="str">
            <v>1</v>
          </cell>
          <cell r="CP37">
            <v>2</v>
          </cell>
          <cell r="CQ37">
            <v>1</v>
          </cell>
          <cell r="CR37">
            <v>0</v>
          </cell>
          <cell r="CS37">
            <v>1</v>
          </cell>
          <cell r="CU37">
            <v>1</v>
          </cell>
          <cell r="CV37">
            <v>0</v>
          </cell>
          <cell r="CW37">
            <v>0</v>
          </cell>
          <cell r="CX37">
            <v>1</v>
          </cell>
          <cell r="CY37">
            <v>1</v>
          </cell>
          <cell r="CZ37">
            <v>0</v>
          </cell>
          <cell r="DA37">
            <v>0</v>
          </cell>
          <cell r="DB37">
            <v>0</v>
          </cell>
          <cell r="DD37">
            <v>2</v>
          </cell>
          <cell r="DE37" t="str">
            <v>PWE.0001.15</v>
          </cell>
          <cell r="DF37" t="str">
            <v>BBZ Augsburg gGmbH</v>
          </cell>
          <cell r="DG37" t="str">
            <v>Perspektive Wiedereinstieg</v>
          </cell>
          <cell r="DH37" t="str">
            <v>2564e5ac-3107-4ee0-acc1-ba8bad667ac1</v>
          </cell>
          <cell r="DI37">
            <v>46</v>
          </cell>
          <cell r="DJ37">
            <v>100</v>
          </cell>
          <cell r="DK37">
            <v>100</v>
          </cell>
          <cell r="DL37">
            <v>2015</v>
          </cell>
          <cell r="DM37">
            <v>2016</v>
          </cell>
          <cell r="DN37" t="b">
            <v>0</v>
          </cell>
          <cell r="DO37" t="b">
            <v>0</v>
          </cell>
          <cell r="DP37" t="b">
            <v>1</v>
          </cell>
          <cell r="DQ37" t="b">
            <v>1</v>
          </cell>
          <cell r="DR37" t="b">
            <v>0</v>
          </cell>
          <cell r="DS37" t="b">
            <v>0</v>
          </cell>
          <cell r="DT37" t="b">
            <v>0</v>
          </cell>
          <cell r="DU37" t="b">
            <v>0</v>
          </cell>
          <cell r="DV37" t="b">
            <v>0</v>
          </cell>
          <cell r="DW37" t="b">
            <v>1</v>
          </cell>
          <cell r="DX37" t="b">
            <v>0</v>
          </cell>
          <cell r="DY37" t="b">
            <v>0</v>
          </cell>
          <cell r="DZ37" t="b">
            <v>0</v>
          </cell>
          <cell r="EA37" t="b">
            <v>0</v>
          </cell>
          <cell r="EB37" t="b">
            <v>0</v>
          </cell>
          <cell r="EC37" t="b">
            <v>0</v>
          </cell>
          <cell r="ED37" t="b">
            <v>0</v>
          </cell>
          <cell r="EE37" t="b">
            <v>0</v>
          </cell>
          <cell r="EF37" t="b">
            <v>1</v>
          </cell>
          <cell r="EG37" t="b">
            <v>0</v>
          </cell>
          <cell r="EH37" t="b">
            <v>0</v>
          </cell>
          <cell r="EI37" t="b">
            <v>0</v>
          </cell>
          <cell r="EJ37" t="b">
            <v>1</v>
          </cell>
          <cell r="EK37" t="b">
            <v>0</v>
          </cell>
          <cell r="EL37" t="b">
            <v>1</v>
          </cell>
        </row>
        <row r="38">
          <cell r="A38" t="str">
            <v>TEST</v>
          </cell>
          <cell r="B38" t="str">
            <v>DE2</v>
          </cell>
          <cell r="C38">
            <v>1</v>
          </cell>
          <cell r="D38">
            <v>0</v>
          </cell>
          <cell r="E38" t="str">
            <v>PWE-0001-000037</v>
          </cell>
          <cell r="F38">
            <v>42101</v>
          </cell>
          <cell r="G38">
            <v>42280</v>
          </cell>
          <cell r="H38">
            <v>42262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1</v>
          </cell>
          <cell r="Q38">
            <v>6</v>
          </cell>
          <cell r="R38">
            <v>2</v>
          </cell>
          <cell r="U38">
            <v>1</v>
          </cell>
          <cell r="V38">
            <v>1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G38">
            <v>0</v>
          </cell>
          <cell r="AH38">
            <v>0</v>
          </cell>
          <cell r="AJ38">
            <v>1</v>
          </cell>
          <cell r="AK38">
            <v>2</v>
          </cell>
          <cell r="AM38">
            <v>1</v>
          </cell>
          <cell r="AN38">
            <v>1</v>
          </cell>
          <cell r="AO38">
            <v>3</v>
          </cell>
          <cell r="AP38">
            <v>1</v>
          </cell>
          <cell r="AQ38">
            <v>4</v>
          </cell>
          <cell r="AR38">
            <v>0</v>
          </cell>
          <cell r="AS38">
            <v>0</v>
          </cell>
          <cell r="AT38">
            <v>1</v>
          </cell>
          <cell r="AU38" t="str">
            <v>{14,18,""}</v>
          </cell>
          <cell r="AV38" t="str">
            <v>{10,15,16,18,""}</v>
          </cell>
          <cell r="AW38">
            <v>0</v>
          </cell>
          <cell r="AX38">
            <v>3</v>
          </cell>
          <cell r="AY38">
            <v>0</v>
          </cell>
          <cell r="AZ38">
            <v>1</v>
          </cell>
          <cell r="BB38">
            <v>0</v>
          </cell>
          <cell r="BC38">
            <v>1</v>
          </cell>
          <cell r="BD38">
            <v>0</v>
          </cell>
          <cell r="BE38">
            <v>0</v>
          </cell>
          <cell r="BF38">
            <v>0</v>
          </cell>
          <cell r="BH38" t="str">
            <v>{1,2,""}</v>
          </cell>
          <cell r="BJ38" t="str">
            <v>{4,""}</v>
          </cell>
          <cell r="BK38" t="str">
            <v>keine</v>
          </cell>
          <cell r="CE38">
            <v>0</v>
          </cell>
          <cell r="CH38">
            <v>0</v>
          </cell>
          <cell r="CI38" t="str">
            <v>{5,""}</v>
          </cell>
          <cell r="CJ38" t="str">
            <v>Jobhunting</v>
          </cell>
          <cell r="CK38">
            <v>13</v>
          </cell>
          <cell r="CL38" t="str">
            <v>{1,2,""}</v>
          </cell>
          <cell r="CN38" t="str">
            <v>1</v>
          </cell>
          <cell r="CO38" t="str">
            <v>1</v>
          </cell>
          <cell r="CP38">
            <v>2</v>
          </cell>
          <cell r="CQ38">
            <v>1</v>
          </cell>
          <cell r="CR38">
            <v>0</v>
          </cell>
          <cell r="CS38">
            <v>1</v>
          </cell>
          <cell r="CU38">
            <v>1</v>
          </cell>
          <cell r="CV38">
            <v>0</v>
          </cell>
          <cell r="CZ38">
            <v>0</v>
          </cell>
          <cell r="DA38">
            <v>0</v>
          </cell>
          <cell r="DB38">
            <v>1</v>
          </cell>
          <cell r="DD38">
            <v>3</v>
          </cell>
          <cell r="DE38" t="str">
            <v>PWE.0001.15</v>
          </cell>
          <cell r="DF38" t="str">
            <v>BBZ Augsburg gGmbH</v>
          </cell>
          <cell r="DG38" t="str">
            <v>Perspektive Wiedereinstieg</v>
          </cell>
          <cell r="DH38" t="str">
            <v>c4e775de-988a-4da2-8f89-1f0761c13eab</v>
          </cell>
          <cell r="DI38">
            <v>33</v>
          </cell>
          <cell r="DJ38">
            <v>100</v>
          </cell>
          <cell r="DK38">
            <v>100</v>
          </cell>
          <cell r="DL38">
            <v>2015</v>
          </cell>
          <cell r="DM38">
            <v>2015</v>
          </cell>
          <cell r="DN38" t="b">
            <v>1</v>
          </cell>
          <cell r="DO38" t="b">
            <v>0</v>
          </cell>
          <cell r="DP38" t="b">
            <v>0</v>
          </cell>
          <cell r="DQ38" t="b">
            <v>0</v>
          </cell>
          <cell r="DR38" t="b">
            <v>0</v>
          </cell>
          <cell r="DS38" t="b">
            <v>0</v>
          </cell>
          <cell r="DT38" t="b">
            <v>0</v>
          </cell>
          <cell r="DU38" t="b">
            <v>0</v>
          </cell>
          <cell r="DV38" t="b">
            <v>0</v>
          </cell>
          <cell r="DW38" t="b">
            <v>0</v>
          </cell>
          <cell r="DX38" t="b">
            <v>1</v>
          </cell>
          <cell r="DY38" t="b">
            <v>0</v>
          </cell>
          <cell r="DZ38" t="b">
            <v>0</v>
          </cell>
          <cell r="EA38" t="b">
            <v>0</v>
          </cell>
          <cell r="EB38" t="b">
            <v>0</v>
          </cell>
          <cell r="EC38" t="b">
            <v>0</v>
          </cell>
          <cell r="ED38" t="b">
            <v>0</v>
          </cell>
          <cell r="EE38" t="b">
            <v>0</v>
          </cell>
          <cell r="EF38" t="b">
            <v>1</v>
          </cell>
          <cell r="EG38" t="b">
            <v>0</v>
          </cell>
          <cell r="EH38" t="b">
            <v>0</v>
          </cell>
          <cell r="EI38" t="b">
            <v>0</v>
          </cell>
          <cell r="EJ38" t="b">
            <v>1</v>
          </cell>
          <cell r="EK38" t="b">
            <v>0</v>
          </cell>
          <cell r="EL38" t="b">
            <v>1</v>
          </cell>
        </row>
        <row r="39">
          <cell r="A39" t="str">
            <v>TEST</v>
          </cell>
          <cell r="B39" t="str">
            <v>DE2</v>
          </cell>
          <cell r="C39">
            <v>1</v>
          </cell>
          <cell r="D39">
            <v>0</v>
          </cell>
          <cell r="E39" t="str">
            <v>PWE-0001-000038</v>
          </cell>
          <cell r="F39">
            <v>42317</v>
          </cell>
          <cell r="G39">
            <v>42496</v>
          </cell>
          <cell r="H39">
            <v>42490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1</v>
          </cell>
          <cell r="Q39">
            <v>6</v>
          </cell>
          <cell r="R39">
            <v>2</v>
          </cell>
          <cell r="U39">
            <v>1</v>
          </cell>
          <cell r="V39">
            <v>1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G39">
            <v>0</v>
          </cell>
          <cell r="AH39">
            <v>0</v>
          </cell>
          <cell r="AJ39">
            <v>1</v>
          </cell>
          <cell r="AK39">
            <v>1</v>
          </cell>
          <cell r="AM39">
            <v>1</v>
          </cell>
          <cell r="AN39">
            <v>1</v>
          </cell>
          <cell r="AO39">
            <v>2</v>
          </cell>
          <cell r="AP39">
            <v>2</v>
          </cell>
          <cell r="AQ39">
            <v>4</v>
          </cell>
          <cell r="AR39">
            <v>0</v>
          </cell>
          <cell r="AS39">
            <v>1</v>
          </cell>
          <cell r="AU39" t="str">
            <v>{7,9,11,13,""}</v>
          </cell>
          <cell r="AV39" t="str">
            <v>{1,2,3,4,5,6,7,8,9,10,11,12,13,14,15,16,17,18,19,21,""}</v>
          </cell>
          <cell r="AW39">
            <v>0</v>
          </cell>
          <cell r="AX39">
            <v>2</v>
          </cell>
          <cell r="AY39">
            <v>0</v>
          </cell>
          <cell r="AZ39">
            <v>1</v>
          </cell>
          <cell r="BB39">
            <v>0</v>
          </cell>
          <cell r="BC39">
            <v>1</v>
          </cell>
          <cell r="BD39">
            <v>0</v>
          </cell>
          <cell r="BE39">
            <v>0</v>
          </cell>
          <cell r="BF39">
            <v>0</v>
          </cell>
          <cell r="BH39" t="str">
            <v>{1,2,3,""}</v>
          </cell>
          <cell r="BJ39" t="str">
            <v>{1,2,""}</v>
          </cell>
          <cell r="CE39">
            <v>0</v>
          </cell>
          <cell r="CH39">
            <v>0</v>
          </cell>
          <cell r="CI39" t="str">
            <v>{1,""}</v>
          </cell>
          <cell r="CK39">
            <v>10</v>
          </cell>
          <cell r="CL39" t="str">
            <v>{1,2,""}</v>
          </cell>
          <cell r="CN39" t="str">
            <v>1</v>
          </cell>
          <cell r="CO39" t="str">
            <v>1</v>
          </cell>
          <cell r="CP39">
            <v>2</v>
          </cell>
          <cell r="CQ39">
            <v>1</v>
          </cell>
          <cell r="CR39">
            <v>0</v>
          </cell>
          <cell r="CS39">
            <v>1</v>
          </cell>
          <cell r="CU39">
            <v>1</v>
          </cell>
          <cell r="CV39">
            <v>0</v>
          </cell>
          <cell r="CZ39">
            <v>0</v>
          </cell>
          <cell r="DA39">
            <v>0</v>
          </cell>
          <cell r="DB39">
            <v>1</v>
          </cell>
          <cell r="DD39">
            <v>2</v>
          </cell>
          <cell r="DE39" t="str">
            <v>PWE.0001.15</v>
          </cell>
          <cell r="DF39" t="str">
            <v>BBZ Augsburg gGmbH</v>
          </cell>
          <cell r="DG39" t="str">
            <v>Perspektive Wiedereinstieg</v>
          </cell>
          <cell r="DH39" t="str">
            <v>7e37881e-f01d-46c7-829c-118ac3cfdcec</v>
          </cell>
          <cell r="DI39">
            <v>37</v>
          </cell>
          <cell r="DJ39">
            <v>100</v>
          </cell>
          <cell r="DK39">
            <v>100</v>
          </cell>
          <cell r="DL39">
            <v>2015</v>
          </cell>
          <cell r="DM39">
            <v>2016</v>
          </cell>
          <cell r="DN39" t="b">
            <v>1</v>
          </cell>
          <cell r="DO39" t="b">
            <v>0</v>
          </cell>
          <cell r="DP39" t="b">
            <v>0</v>
          </cell>
          <cell r="DQ39" t="b">
            <v>0</v>
          </cell>
          <cell r="DR39" t="b">
            <v>0</v>
          </cell>
          <cell r="DS39" t="b">
            <v>0</v>
          </cell>
          <cell r="DT39" t="b">
            <v>0</v>
          </cell>
          <cell r="DU39" t="b">
            <v>0</v>
          </cell>
          <cell r="DV39" t="b">
            <v>0</v>
          </cell>
          <cell r="DW39" t="b">
            <v>0</v>
          </cell>
          <cell r="DX39" t="b">
            <v>1</v>
          </cell>
          <cell r="DY39" t="b">
            <v>0</v>
          </cell>
          <cell r="DZ39" t="b">
            <v>0</v>
          </cell>
          <cell r="EA39" t="b">
            <v>0</v>
          </cell>
          <cell r="EB39" t="b">
            <v>0</v>
          </cell>
          <cell r="EC39" t="b">
            <v>0</v>
          </cell>
          <cell r="ED39" t="b">
            <v>0</v>
          </cell>
          <cell r="EE39" t="b">
            <v>0</v>
          </cell>
          <cell r="EF39" t="b">
            <v>1</v>
          </cell>
          <cell r="EG39" t="b">
            <v>0</v>
          </cell>
          <cell r="EH39" t="b">
            <v>0</v>
          </cell>
          <cell r="EI39" t="b">
            <v>0</v>
          </cell>
          <cell r="EJ39" t="b">
            <v>1</v>
          </cell>
          <cell r="EK39" t="b">
            <v>0</v>
          </cell>
          <cell r="EL39" t="b">
            <v>1</v>
          </cell>
        </row>
        <row r="40">
          <cell r="A40" t="str">
            <v>TEST</v>
          </cell>
          <cell r="B40" t="str">
            <v>DE2</v>
          </cell>
          <cell r="C40">
            <v>1</v>
          </cell>
          <cell r="D40">
            <v>0</v>
          </cell>
          <cell r="E40" t="str">
            <v>PWE-0001-000039</v>
          </cell>
          <cell r="F40">
            <v>42067</v>
          </cell>
          <cell r="G40">
            <v>42246</v>
          </cell>
          <cell r="H40">
            <v>42246</v>
          </cell>
          <cell r="L40">
            <v>0</v>
          </cell>
          <cell r="M40">
            <v>1</v>
          </cell>
          <cell r="N40">
            <v>0</v>
          </cell>
          <cell r="O40">
            <v>0</v>
          </cell>
          <cell r="P40">
            <v>1</v>
          </cell>
          <cell r="Q40">
            <v>6</v>
          </cell>
          <cell r="R40">
            <v>1</v>
          </cell>
          <cell r="U40">
            <v>1</v>
          </cell>
          <cell r="V40">
            <v>1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1</v>
          </cell>
          <cell r="AC40">
            <v>0</v>
          </cell>
          <cell r="AD40">
            <v>0</v>
          </cell>
          <cell r="AE40">
            <v>0</v>
          </cell>
          <cell r="AG40">
            <v>0</v>
          </cell>
          <cell r="AH40">
            <v>0</v>
          </cell>
          <cell r="AJ40">
            <v>0</v>
          </cell>
          <cell r="AM40">
            <v>0</v>
          </cell>
          <cell r="AN40">
            <v>1</v>
          </cell>
          <cell r="AO40">
            <v>3</v>
          </cell>
          <cell r="AP40">
            <v>2</v>
          </cell>
          <cell r="AQ40">
            <v>4</v>
          </cell>
          <cell r="AR40">
            <v>0</v>
          </cell>
          <cell r="AS40">
            <v>0</v>
          </cell>
          <cell r="AT40">
            <v>2</v>
          </cell>
          <cell r="AU40" t="str">
            <v>{18,""}</v>
          </cell>
          <cell r="AV40" t="str">
            <v>{10,14,""}</v>
          </cell>
          <cell r="AW40">
            <v>0</v>
          </cell>
          <cell r="AX40">
            <v>5</v>
          </cell>
          <cell r="AY40">
            <v>0</v>
          </cell>
          <cell r="AZ40">
            <v>1</v>
          </cell>
          <cell r="BB40">
            <v>0</v>
          </cell>
          <cell r="BC40">
            <v>1</v>
          </cell>
          <cell r="BD40">
            <v>0</v>
          </cell>
          <cell r="BE40">
            <v>0</v>
          </cell>
          <cell r="BF40">
            <v>0</v>
          </cell>
          <cell r="BH40" t="str">
            <v>{1,2,4,""}</v>
          </cell>
          <cell r="BI40" t="str">
            <v>Strategie- und Perspektivenentwicklung</v>
          </cell>
          <cell r="BJ40" t="str">
            <v>{1,""}</v>
          </cell>
          <cell r="CE40">
            <v>0</v>
          </cell>
          <cell r="CH40">
            <v>0</v>
          </cell>
          <cell r="CI40" t="str">
            <v>{5,""}</v>
          </cell>
          <cell r="CJ40" t="str">
            <v>Jobhunting</v>
          </cell>
          <cell r="CK40">
            <v>13</v>
          </cell>
          <cell r="CL40" t="str">
            <v>{1,2,""}</v>
          </cell>
          <cell r="CN40" t="str">
            <v>1</v>
          </cell>
          <cell r="CO40" t="str">
            <v>1</v>
          </cell>
          <cell r="CP40">
            <v>2</v>
          </cell>
          <cell r="CQ40">
            <v>1</v>
          </cell>
          <cell r="CR40">
            <v>0</v>
          </cell>
          <cell r="CS40">
            <v>1</v>
          </cell>
          <cell r="CV40">
            <v>2</v>
          </cell>
          <cell r="CZ40">
            <v>0</v>
          </cell>
          <cell r="DA40">
            <v>0</v>
          </cell>
          <cell r="DB40">
            <v>0</v>
          </cell>
          <cell r="DE40" t="str">
            <v>PWE.0001.15</v>
          </cell>
          <cell r="DF40" t="str">
            <v>BBZ Augsburg gGmbH</v>
          </cell>
          <cell r="DG40" t="str">
            <v>Perspektive Wiedereinstieg</v>
          </cell>
          <cell r="DH40" t="str">
            <v>0e0062dd-59c4-47ba-b2b6-699c1d72b809</v>
          </cell>
          <cell r="DI40">
            <v>33</v>
          </cell>
          <cell r="DJ40">
            <v>100</v>
          </cell>
          <cell r="DK40">
            <v>100</v>
          </cell>
          <cell r="DL40">
            <v>2015</v>
          </cell>
          <cell r="DM40">
            <v>2015</v>
          </cell>
          <cell r="DN40" t="b">
            <v>0</v>
          </cell>
          <cell r="DO40" t="b">
            <v>0</v>
          </cell>
          <cell r="DP40" t="b">
            <v>1</v>
          </cell>
          <cell r="DQ40" t="b">
            <v>1</v>
          </cell>
          <cell r="DR40" t="b">
            <v>0</v>
          </cell>
          <cell r="DS40" t="b">
            <v>0</v>
          </cell>
          <cell r="DT40" t="b">
            <v>0</v>
          </cell>
          <cell r="DU40" t="b">
            <v>0</v>
          </cell>
          <cell r="DV40" t="b">
            <v>0</v>
          </cell>
          <cell r="DW40" t="b">
            <v>1</v>
          </cell>
          <cell r="DX40" t="b">
            <v>0</v>
          </cell>
          <cell r="DY40" t="b">
            <v>0</v>
          </cell>
          <cell r="DZ40" t="b">
            <v>0</v>
          </cell>
          <cell r="EA40" t="b">
            <v>0</v>
          </cell>
          <cell r="EB40" t="b">
            <v>1</v>
          </cell>
          <cell r="EC40" t="b">
            <v>0</v>
          </cell>
          <cell r="ED40" t="b">
            <v>0</v>
          </cell>
          <cell r="EE40" t="b">
            <v>0</v>
          </cell>
          <cell r="EF40" t="b">
            <v>1</v>
          </cell>
          <cell r="EG40" t="b">
            <v>0</v>
          </cell>
          <cell r="EH40" t="b">
            <v>0</v>
          </cell>
          <cell r="EI40" t="b">
            <v>0</v>
          </cell>
          <cell r="EJ40" t="b">
            <v>1</v>
          </cell>
          <cell r="EK40" t="b">
            <v>1</v>
          </cell>
          <cell r="EL40" t="b">
            <v>1</v>
          </cell>
        </row>
        <row r="41">
          <cell r="A41" t="str">
            <v>TEST</v>
          </cell>
          <cell r="B41" t="str">
            <v>DE2</v>
          </cell>
          <cell r="C41">
            <v>1</v>
          </cell>
          <cell r="D41">
            <v>0</v>
          </cell>
          <cell r="E41" t="str">
            <v>PWE-0001-000040</v>
          </cell>
          <cell r="F41">
            <v>42208</v>
          </cell>
          <cell r="G41">
            <v>42387</v>
          </cell>
          <cell r="H41">
            <v>42369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1</v>
          </cell>
          <cell r="Q41">
            <v>6</v>
          </cell>
          <cell r="R41">
            <v>2</v>
          </cell>
          <cell r="U41">
            <v>1</v>
          </cell>
          <cell r="V41">
            <v>1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1</v>
          </cell>
          <cell r="AC41">
            <v>1</v>
          </cell>
          <cell r="AD41">
            <v>0</v>
          </cell>
          <cell r="AE41">
            <v>0</v>
          </cell>
          <cell r="AG41">
            <v>0</v>
          </cell>
          <cell r="AH41">
            <v>0</v>
          </cell>
          <cell r="AJ41">
            <v>0</v>
          </cell>
          <cell r="AM41">
            <v>0</v>
          </cell>
          <cell r="AN41">
            <v>1</v>
          </cell>
          <cell r="AO41">
            <v>2</v>
          </cell>
          <cell r="AP41">
            <v>1</v>
          </cell>
          <cell r="AQ41">
            <v>4</v>
          </cell>
          <cell r="AR41">
            <v>0</v>
          </cell>
          <cell r="AS41">
            <v>1</v>
          </cell>
          <cell r="AU41" t="str">
            <v>{10,""}</v>
          </cell>
          <cell r="AV41" t="str">
            <v>{10,""}</v>
          </cell>
          <cell r="AW41">
            <v>0</v>
          </cell>
          <cell r="AX41">
            <v>5</v>
          </cell>
          <cell r="AY41">
            <v>1</v>
          </cell>
          <cell r="AZ41">
            <v>1</v>
          </cell>
          <cell r="BB41">
            <v>0</v>
          </cell>
          <cell r="BC41">
            <v>1</v>
          </cell>
          <cell r="BD41">
            <v>0</v>
          </cell>
          <cell r="BE41">
            <v>0</v>
          </cell>
          <cell r="BF41">
            <v>0</v>
          </cell>
          <cell r="BH41" t="str">
            <v>{1,2,4,""}</v>
          </cell>
          <cell r="BI41" t="str">
            <v>Strategie-und Perspektivenentwicklung</v>
          </cell>
          <cell r="BJ41" t="str">
            <v>{1,""}</v>
          </cell>
          <cell r="CH41">
            <v>1</v>
          </cell>
          <cell r="CI41" t="str">
            <v>{5,""}</v>
          </cell>
          <cell r="CJ41" t="str">
            <v>keine</v>
          </cell>
          <cell r="CK41">
            <v>10</v>
          </cell>
          <cell r="CL41" t="str">
            <v>{1,2,""}</v>
          </cell>
          <cell r="CN41" t="str">
            <v>1</v>
          </cell>
          <cell r="CO41" t="str">
            <v>1</v>
          </cell>
          <cell r="CP41">
            <v>2</v>
          </cell>
          <cell r="CQ41">
            <v>1</v>
          </cell>
          <cell r="CR41">
            <v>0</v>
          </cell>
          <cell r="CS41">
            <v>1</v>
          </cell>
          <cell r="CV41">
            <v>3</v>
          </cell>
          <cell r="CW41">
            <v>1</v>
          </cell>
          <cell r="CX41">
            <v>1</v>
          </cell>
          <cell r="CY41">
            <v>1</v>
          </cell>
          <cell r="CZ41">
            <v>1</v>
          </cell>
          <cell r="DA41">
            <v>0</v>
          </cell>
          <cell r="DB41">
            <v>1</v>
          </cell>
          <cell r="DE41" t="str">
            <v>PWE.0001.15</v>
          </cell>
          <cell r="DF41" t="str">
            <v>BBZ Augsburg gGmbH</v>
          </cell>
          <cell r="DG41" t="str">
            <v>Perspektive Wiedereinstieg</v>
          </cell>
          <cell r="DH41" t="str">
            <v>cb9a67d8-5414-4786-977b-88c0b61e0167</v>
          </cell>
          <cell r="DI41">
            <v>38</v>
          </cell>
          <cell r="DJ41">
            <v>100</v>
          </cell>
          <cell r="DK41">
            <v>100</v>
          </cell>
          <cell r="DL41">
            <v>2015</v>
          </cell>
          <cell r="DM41">
            <v>2015</v>
          </cell>
          <cell r="DN41" t="b">
            <v>0</v>
          </cell>
          <cell r="DO41" t="b">
            <v>0</v>
          </cell>
          <cell r="DP41" t="b">
            <v>1</v>
          </cell>
          <cell r="DQ41" t="b">
            <v>1</v>
          </cell>
          <cell r="DR41" t="b">
            <v>0</v>
          </cell>
          <cell r="DS41" t="b">
            <v>0</v>
          </cell>
          <cell r="DT41" t="b">
            <v>0</v>
          </cell>
          <cell r="DU41" t="b">
            <v>0</v>
          </cell>
          <cell r="DV41" t="b">
            <v>0</v>
          </cell>
          <cell r="DW41" t="b">
            <v>0</v>
          </cell>
          <cell r="DX41" t="b">
            <v>1</v>
          </cell>
          <cell r="DY41" t="b">
            <v>0</v>
          </cell>
          <cell r="DZ41" t="b">
            <v>0</v>
          </cell>
          <cell r="EA41" t="b">
            <v>0</v>
          </cell>
          <cell r="EB41" t="b">
            <v>0</v>
          </cell>
          <cell r="EC41" t="b">
            <v>0</v>
          </cell>
          <cell r="ED41" t="b">
            <v>0</v>
          </cell>
          <cell r="EE41" t="b">
            <v>0</v>
          </cell>
          <cell r="EF41" t="b">
            <v>1</v>
          </cell>
          <cell r="EG41" t="b">
            <v>0</v>
          </cell>
          <cell r="EH41" t="b">
            <v>0</v>
          </cell>
          <cell r="EI41" t="b">
            <v>1</v>
          </cell>
          <cell r="EJ41" t="b">
            <v>1</v>
          </cell>
          <cell r="EK41" t="b">
            <v>0</v>
          </cell>
          <cell r="EL41" t="b">
            <v>1</v>
          </cell>
        </row>
        <row r="42">
          <cell r="A42" t="str">
            <v>TEST</v>
          </cell>
          <cell r="B42" t="str">
            <v>DE2</v>
          </cell>
          <cell r="C42">
            <v>1</v>
          </cell>
          <cell r="D42">
            <v>0</v>
          </cell>
          <cell r="E42" t="str">
            <v>PWE-0001-000041</v>
          </cell>
          <cell r="F42">
            <v>42024</v>
          </cell>
          <cell r="G42">
            <v>42203</v>
          </cell>
          <cell r="H42">
            <v>42163</v>
          </cell>
          <cell r="L42">
            <v>0</v>
          </cell>
          <cell r="O42">
            <v>0</v>
          </cell>
          <cell r="P42">
            <v>1</v>
          </cell>
          <cell r="Q42">
            <v>6</v>
          </cell>
          <cell r="R42">
            <v>3</v>
          </cell>
          <cell r="U42">
            <v>1</v>
          </cell>
          <cell r="V42">
            <v>1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1</v>
          </cell>
          <cell r="AC42">
            <v>0</v>
          </cell>
          <cell r="AD42">
            <v>0</v>
          </cell>
          <cell r="AE42">
            <v>0</v>
          </cell>
          <cell r="AG42">
            <v>0</v>
          </cell>
          <cell r="AH42">
            <v>0</v>
          </cell>
          <cell r="AJ42">
            <v>0</v>
          </cell>
          <cell r="AM42">
            <v>0</v>
          </cell>
          <cell r="AN42">
            <v>0</v>
          </cell>
          <cell r="AO42">
            <v>2</v>
          </cell>
          <cell r="AP42">
            <v>3</v>
          </cell>
          <cell r="AQ42">
            <v>4</v>
          </cell>
          <cell r="AR42">
            <v>0</v>
          </cell>
          <cell r="AS42">
            <v>1</v>
          </cell>
          <cell r="AU42" t="str">
            <v>{8,14,""}</v>
          </cell>
          <cell r="AV42" t="str">
            <v>{10,16,""}</v>
          </cell>
          <cell r="AW42">
            <v>0</v>
          </cell>
          <cell r="AX42">
            <v>3</v>
          </cell>
          <cell r="AY42">
            <v>0</v>
          </cell>
          <cell r="AZ42">
            <v>1</v>
          </cell>
          <cell r="BB42">
            <v>0</v>
          </cell>
          <cell r="BC42">
            <v>1</v>
          </cell>
          <cell r="BD42">
            <v>1</v>
          </cell>
          <cell r="BE42">
            <v>1</v>
          </cell>
          <cell r="BF42">
            <v>0</v>
          </cell>
          <cell r="BH42" t="str">
            <v>{1,2,""}</v>
          </cell>
          <cell r="BJ42" t="str">
            <v>{1,2,""}</v>
          </cell>
          <cell r="CH42">
            <v>1</v>
          </cell>
          <cell r="CI42" t="str">
            <v>{5,""}</v>
          </cell>
          <cell r="CJ42" t="str">
            <v>Jobhunting</v>
          </cell>
          <cell r="CK42">
            <v>16</v>
          </cell>
          <cell r="CL42" t="str">
            <v>{1,2,""}</v>
          </cell>
          <cell r="CN42" t="str">
            <v>0</v>
          </cell>
          <cell r="CO42" t="str">
            <v>1</v>
          </cell>
          <cell r="CP42">
            <v>2</v>
          </cell>
          <cell r="CQ42">
            <v>1</v>
          </cell>
          <cell r="CR42">
            <v>0</v>
          </cell>
          <cell r="CS42">
            <v>1</v>
          </cell>
          <cell r="CU42">
            <v>0</v>
          </cell>
          <cell r="CV42">
            <v>0</v>
          </cell>
          <cell r="CZ42">
            <v>0</v>
          </cell>
          <cell r="DA42">
            <v>0</v>
          </cell>
          <cell r="DB42">
            <v>1</v>
          </cell>
          <cell r="DD42">
            <v>4</v>
          </cell>
          <cell r="DE42" t="str">
            <v>PWE.0001.15</v>
          </cell>
          <cell r="DF42" t="str">
            <v>BBZ Augsburg gGmbH</v>
          </cell>
          <cell r="DG42" t="str">
            <v>Perspektive Wiedereinstieg</v>
          </cell>
          <cell r="DH42" t="str">
            <v>abde2569-01de-4e2f-bdd9-1a7fc97a3d3b</v>
          </cell>
          <cell r="DI42">
            <v>32</v>
          </cell>
          <cell r="DJ42">
            <v>100</v>
          </cell>
          <cell r="DK42">
            <v>100</v>
          </cell>
          <cell r="DL42">
            <v>2015</v>
          </cell>
          <cell r="DM42">
            <v>2015</v>
          </cell>
          <cell r="DN42" t="b">
            <v>0</v>
          </cell>
          <cell r="DO42" t="b">
            <v>0</v>
          </cell>
          <cell r="DP42" t="b">
            <v>1</v>
          </cell>
          <cell r="DQ42" t="b">
            <v>1</v>
          </cell>
          <cell r="DR42" t="b">
            <v>0</v>
          </cell>
          <cell r="DS42" t="b">
            <v>0</v>
          </cell>
          <cell r="DT42" t="b">
            <v>0</v>
          </cell>
          <cell r="DU42" t="b">
            <v>0</v>
          </cell>
          <cell r="DV42" t="b">
            <v>0</v>
          </cell>
          <cell r="DW42" t="b">
            <v>0</v>
          </cell>
          <cell r="DX42" t="b">
            <v>1</v>
          </cell>
          <cell r="DY42" t="b">
            <v>0</v>
          </cell>
          <cell r="DZ42" t="b">
            <v>0</v>
          </cell>
          <cell r="EA42" t="b">
            <v>0</v>
          </cell>
          <cell r="EB42" t="b">
            <v>1</v>
          </cell>
          <cell r="EC42" t="b">
            <v>0</v>
          </cell>
          <cell r="ED42" t="b">
            <v>0</v>
          </cell>
          <cell r="EE42" t="b">
            <v>0</v>
          </cell>
          <cell r="EF42" t="b">
            <v>1</v>
          </cell>
          <cell r="EG42" t="b">
            <v>0</v>
          </cell>
          <cell r="EH42" t="b">
            <v>0</v>
          </cell>
          <cell r="EI42" t="b">
            <v>0</v>
          </cell>
          <cell r="EJ42" t="b">
            <v>1</v>
          </cell>
          <cell r="EK42" t="b">
            <v>1</v>
          </cell>
          <cell r="EL42" t="b">
            <v>1</v>
          </cell>
        </row>
        <row r="43">
          <cell r="A43" t="str">
            <v>TEST</v>
          </cell>
          <cell r="B43" t="str">
            <v>DE2</v>
          </cell>
          <cell r="C43">
            <v>1</v>
          </cell>
          <cell r="D43">
            <v>0</v>
          </cell>
          <cell r="E43" t="str">
            <v>PWE-0001-000042</v>
          </cell>
          <cell r="F43">
            <v>42235</v>
          </cell>
          <cell r="G43">
            <v>42414</v>
          </cell>
          <cell r="H43">
            <v>42277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1</v>
          </cell>
          <cell r="Q43">
            <v>6</v>
          </cell>
          <cell r="R43">
            <v>2</v>
          </cell>
          <cell r="U43">
            <v>1</v>
          </cell>
          <cell r="V43">
            <v>1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1</v>
          </cell>
          <cell r="AC43">
            <v>0</v>
          </cell>
          <cell r="AD43">
            <v>0</v>
          </cell>
          <cell r="AE43">
            <v>0</v>
          </cell>
          <cell r="AG43">
            <v>0</v>
          </cell>
          <cell r="AH43">
            <v>0</v>
          </cell>
          <cell r="AJ43">
            <v>0</v>
          </cell>
          <cell r="AM43">
            <v>0</v>
          </cell>
          <cell r="AN43">
            <v>1</v>
          </cell>
          <cell r="AO43">
            <v>4</v>
          </cell>
          <cell r="AP43">
            <v>3</v>
          </cell>
          <cell r="AQ43">
            <v>4</v>
          </cell>
          <cell r="AR43">
            <v>0</v>
          </cell>
          <cell r="AS43">
            <v>0</v>
          </cell>
          <cell r="AT43">
            <v>2</v>
          </cell>
          <cell r="AU43" t="str">
            <v>{9,17,""}</v>
          </cell>
          <cell r="AV43" t="str">
            <v>{15,16,17,""}</v>
          </cell>
          <cell r="AW43">
            <v>0</v>
          </cell>
          <cell r="AX43">
            <v>3</v>
          </cell>
          <cell r="AY43">
            <v>0</v>
          </cell>
          <cell r="AZ43">
            <v>1</v>
          </cell>
          <cell r="BB43">
            <v>0</v>
          </cell>
          <cell r="BC43">
            <v>1</v>
          </cell>
          <cell r="BD43">
            <v>0</v>
          </cell>
          <cell r="BE43">
            <v>0</v>
          </cell>
          <cell r="BF43">
            <v>0</v>
          </cell>
          <cell r="BH43" t="str">
            <v>{1,2,3,4,""}</v>
          </cell>
          <cell r="BI43" t="str">
            <v>Potenzialanalyse und Kompetenzenbilanz</v>
          </cell>
          <cell r="BJ43" t="str">
            <v>{4,""}</v>
          </cell>
          <cell r="BK43" t="str">
            <v>keine</v>
          </cell>
          <cell r="CE43">
            <v>0</v>
          </cell>
          <cell r="CH43">
            <v>0</v>
          </cell>
          <cell r="CI43" t="str">
            <v>{5,""}</v>
          </cell>
          <cell r="CJ43" t="str">
            <v>keine</v>
          </cell>
          <cell r="CK43">
            <v>17</v>
          </cell>
          <cell r="CL43" t="str">
            <v>{1,2,""}</v>
          </cell>
          <cell r="CN43" t="str">
            <v>0</v>
          </cell>
          <cell r="CO43" t="str">
            <v>1</v>
          </cell>
          <cell r="CP43">
            <v>2</v>
          </cell>
          <cell r="CQ43">
            <v>1</v>
          </cell>
          <cell r="CR43">
            <v>0</v>
          </cell>
          <cell r="CS43">
            <v>1</v>
          </cell>
          <cell r="CU43">
            <v>1</v>
          </cell>
          <cell r="CV43">
            <v>0</v>
          </cell>
          <cell r="CZ43">
            <v>0</v>
          </cell>
          <cell r="DA43">
            <v>0</v>
          </cell>
          <cell r="DB43">
            <v>1</v>
          </cell>
          <cell r="DD43">
            <v>3</v>
          </cell>
          <cell r="DE43" t="str">
            <v>PWE.0001.15</v>
          </cell>
          <cell r="DF43" t="str">
            <v>BBZ Augsburg gGmbH</v>
          </cell>
          <cell r="DG43" t="str">
            <v>Perspektive Wiedereinstieg</v>
          </cell>
          <cell r="DH43" t="str">
            <v>27ef9ee9-22b2-4120-a320-b88979e180ea</v>
          </cell>
          <cell r="DI43">
            <v>37</v>
          </cell>
          <cell r="DJ43">
            <v>100</v>
          </cell>
          <cell r="DK43">
            <v>100</v>
          </cell>
          <cell r="DL43">
            <v>2015</v>
          </cell>
          <cell r="DM43">
            <v>2015</v>
          </cell>
          <cell r="DN43" t="b">
            <v>0</v>
          </cell>
          <cell r="DO43" t="b">
            <v>0</v>
          </cell>
          <cell r="DP43" t="b">
            <v>1</v>
          </cell>
          <cell r="DQ43" t="b">
            <v>1</v>
          </cell>
          <cell r="DR43" t="b">
            <v>0</v>
          </cell>
          <cell r="DS43" t="b">
            <v>0</v>
          </cell>
          <cell r="DT43" t="b">
            <v>0</v>
          </cell>
          <cell r="DU43" t="b">
            <v>0</v>
          </cell>
          <cell r="DV43" t="b">
            <v>0</v>
          </cell>
          <cell r="DW43" t="b">
            <v>0</v>
          </cell>
          <cell r="DX43" t="b">
            <v>1</v>
          </cell>
          <cell r="DY43" t="b">
            <v>0</v>
          </cell>
          <cell r="DZ43" t="b">
            <v>0</v>
          </cell>
          <cell r="EA43" t="b">
            <v>0</v>
          </cell>
          <cell r="EB43" t="b">
            <v>0</v>
          </cell>
          <cell r="EC43" t="b">
            <v>0</v>
          </cell>
          <cell r="ED43" t="b">
            <v>0</v>
          </cell>
          <cell r="EE43" t="b">
            <v>0</v>
          </cell>
          <cell r="EF43" t="b">
            <v>1</v>
          </cell>
          <cell r="EG43" t="b">
            <v>0</v>
          </cell>
          <cell r="EH43" t="b">
            <v>0</v>
          </cell>
          <cell r="EI43" t="b">
            <v>0</v>
          </cell>
          <cell r="EJ43" t="b">
            <v>1</v>
          </cell>
          <cell r="EK43" t="b">
            <v>0</v>
          </cell>
          <cell r="EL43" t="b">
            <v>1</v>
          </cell>
        </row>
        <row r="44">
          <cell r="A44" t="str">
            <v>TEST</v>
          </cell>
          <cell r="B44" t="str">
            <v>DE2</v>
          </cell>
          <cell r="C44">
            <v>1</v>
          </cell>
          <cell r="D44">
            <v>0</v>
          </cell>
          <cell r="E44" t="str">
            <v>PWE-0001-000043</v>
          </cell>
          <cell r="F44">
            <v>42130</v>
          </cell>
          <cell r="G44">
            <v>42309</v>
          </cell>
          <cell r="H44">
            <v>42262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1</v>
          </cell>
          <cell r="Q44">
            <v>6</v>
          </cell>
          <cell r="R44">
            <v>3</v>
          </cell>
          <cell r="U44">
            <v>1</v>
          </cell>
          <cell r="V44">
            <v>1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G44">
            <v>0</v>
          </cell>
          <cell r="AH44">
            <v>0</v>
          </cell>
          <cell r="AJ44">
            <v>1</v>
          </cell>
          <cell r="AK44">
            <v>3</v>
          </cell>
          <cell r="AM44">
            <v>1</v>
          </cell>
          <cell r="AN44">
            <v>1</v>
          </cell>
          <cell r="AO44">
            <v>4</v>
          </cell>
          <cell r="AP44">
            <v>2</v>
          </cell>
          <cell r="AQ44">
            <v>4</v>
          </cell>
          <cell r="AR44">
            <v>0</v>
          </cell>
          <cell r="AS44">
            <v>1</v>
          </cell>
          <cell r="AU44" t="str">
            <v>{11,""}</v>
          </cell>
          <cell r="AV44" t="str">
            <v>{4,5,12,15,17,""}</v>
          </cell>
          <cell r="AW44">
            <v>0</v>
          </cell>
          <cell r="AX44">
            <v>3</v>
          </cell>
          <cell r="AY44">
            <v>0</v>
          </cell>
          <cell r="AZ44">
            <v>1</v>
          </cell>
          <cell r="BB44">
            <v>0</v>
          </cell>
          <cell r="BC44">
            <v>1</v>
          </cell>
          <cell r="BD44">
            <v>0</v>
          </cell>
          <cell r="BE44">
            <v>0</v>
          </cell>
          <cell r="BF44">
            <v>0</v>
          </cell>
          <cell r="BH44" t="str">
            <v>{1,3,""}</v>
          </cell>
          <cell r="BJ44" t="str">
            <v>{4,""}</v>
          </cell>
          <cell r="BK44" t="str">
            <v>keine</v>
          </cell>
          <cell r="CH44">
            <v>1</v>
          </cell>
          <cell r="CI44" t="str">
            <v>{5,""}</v>
          </cell>
          <cell r="CJ44" t="str">
            <v>Jobhunting</v>
          </cell>
          <cell r="CK44">
            <v>19</v>
          </cell>
          <cell r="CL44" t="str">
            <v>{1,2,""}</v>
          </cell>
          <cell r="CN44" t="str">
            <v>0</v>
          </cell>
          <cell r="CO44" t="str">
            <v>1</v>
          </cell>
          <cell r="CP44">
            <v>2</v>
          </cell>
          <cell r="CQ44">
            <v>1</v>
          </cell>
          <cell r="CR44">
            <v>0</v>
          </cell>
          <cell r="CS44">
            <v>1</v>
          </cell>
          <cell r="CU44">
            <v>0</v>
          </cell>
          <cell r="CV44">
            <v>0</v>
          </cell>
          <cell r="CZ44">
            <v>0</v>
          </cell>
          <cell r="DA44">
            <v>0</v>
          </cell>
          <cell r="DB44">
            <v>1</v>
          </cell>
          <cell r="DD44">
            <v>3</v>
          </cell>
          <cell r="DE44" t="str">
            <v>PWE.0001.15</v>
          </cell>
          <cell r="DF44" t="str">
            <v>BBZ Augsburg gGmbH</v>
          </cell>
          <cell r="DG44" t="str">
            <v>Perspektive Wiedereinstieg</v>
          </cell>
          <cell r="DH44" t="str">
            <v>d7168504-adc6-4502-9564-95310568bfe4</v>
          </cell>
          <cell r="DI44">
            <v>40</v>
          </cell>
          <cell r="DJ44">
            <v>100</v>
          </cell>
          <cell r="DK44">
            <v>100</v>
          </cell>
          <cell r="DL44">
            <v>2015</v>
          </cell>
          <cell r="DM44">
            <v>2015</v>
          </cell>
          <cell r="DN44" t="b">
            <v>1</v>
          </cell>
          <cell r="DO44" t="b">
            <v>0</v>
          </cell>
          <cell r="DP44" t="b">
            <v>0</v>
          </cell>
          <cell r="DQ44" t="b">
            <v>0</v>
          </cell>
          <cell r="DR44" t="b">
            <v>0</v>
          </cell>
          <cell r="DS44" t="b">
            <v>0</v>
          </cell>
          <cell r="DT44" t="b">
            <v>0</v>
          </cell>
          <cell r="DU44" t="b">
            <v>0</v>
          </cell>
          <cell r="DV44" t="b">
            <v>0</v>
          </cell>
          <cell r="DW44" t="b">
            <v>0</v>
          </cell>
          <cell r="DX44" t="b">
            <v>1</v>
          </cell>
          <cell r="DY44" t="b">
            <v>0</v>
          </cell>
          <cell r="DZ44" t="b">
            <v>0</v>
          </cell>
          <cell r="EA44" t="b">
            <v>0</v>
          </cell>
          <cell r="EB44" t="b">
            <v>0</v>
          </cell>
          <cell r="EC44" t="b">
            <v>0</v>
          </cell>
          <cell r="ED44" t="b">
            <v>0</v>
          </cell>
          <cell r="EE44" t="b">
            <v>0</v>
          </cell>
          <cell r="EF44" t="b">
            <v>1</v>
          </cell>
          <cell r="EG44" t="b">
            <v>0</v>
          </cell>
          <cell r="EH44" t="b">
            <v>0</v>
          </cell>
          <cell r="EI44" t="b">
            <v>0</v>
          </cell>
          <cell r="EJ44" t="b">
            <v>1</v>
          </cell>
          <cell r="EK44" t="b">
            <v>0</v>
          </cell>
          <cell r="EL44" t="b">
            <v>1</v>
          </cell>
        </row>
        <row r="45">
          <cell r="A45" t="str">
            <v>TEST</v>
          </cell>
          <cell r="B45" t="str">
            <v>DE2</v>
          </cell>
          <cell r="C45">
            <v>1</v>
          </cell>
          <cell r="D45">
            <v>0</v>
          </cell>
          <cell r="E45" t="str">
            <v>PWE-0001-000044</v>
          </cell>
          <cell r="F45">
            <v>42136</v>
          </cell>
          <cell r="G45">
            <v>42315</v>
          </cell>
          <cell r="H45">
            <v>42307</v>
          </cell>
          <cell r="L45">
            <v>0</v>
          </cell>
          <cell r="M45">
            <v>1</v>
          </cell>
          <cell r="N45">
            <v>0</v>
          </cell>
          <cell r="O45">
            <v>0</v>
          </cell>
          <cell r="P45">
            <v>1</v>
          </cell>
          <cell r="Q45">
            <v>6</v>
          </cell>
          <cell r="R45">
            <v>2</v>
          </cell>
          <cell r="U45">
            <v>1</v>
          </cell>
          <cell r="V45">
            <v>1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1</v>
          </cell>
          <cell r="AC45">
            <v>0</v>
          </cell>
          <cell r="AD45">
            <v>0</v>
          </cell>
          <cell r="AE45">
            <v>0</v>
          </cell>
          <cell r="AG45">
            <v>0</v>
          </cell>
          <cell r="AH45">
            <v>0</v>
          </cell>
          <cell r="AJ45">
            <v>0</v>
          </cell>
          <cell r="AM45">
            <v>0</v>
          </cell>
          <cell r="AN45">
            <v>1</v>
          </cell>
          <cell r="AO45">
            <v>2</v>
          </cell>
          <cell r="AP45">
            <v>1</v>
          </cell>
          <cell r="AQ45">
            <v>4</v>
          </cell>
          <cell r="AR45">
            <v>1</v>
          </cell>
          <cell r="AS45">
            <v>0</v>
          </cell>
          <cell r="AT45">
            <v>1</v>
          </cell>
          <cell r="AU45" t="str">
            <v>{9,16,""}</v>
          </cell>
          <cell r="AV45" t="str">
            <v>{15,16,17,""}</v>
          </cell>
          <cell r="AW45">
            <v>0</v>
          </cell>
          <cell r="AX45">
            <v>3</v>
          </cell>
          <cell r="AY45">
            <v>1</v>
          </cell>
          <cell r="AZ45">
            <v>1</v>
          </cell>
          <cell r="BB45">
            <v>0</v>
          </cell>
          <cell r="BC45">
            <v>1</v>
          </cell>
          <cell r="BD45">
            <v>0</v>
          </cell>
          <cell r="BE45">
            <v>0</v>
          </cell>
          <cell r="BF45">
            <v>0</v>
          </cell>
          <cell r="BH45" t="str">
            <v>{1,2,3,""}</v>
          </cell>
          <cell r="BI45" t="str">
            <v>Strategie- und Perspektivenentwicklung</v>
          </cell>
          <cell r="BJ45" t="str">
            <v>{1,""}</v>
          </cell>
          <cell r="CE45">
            <v>0</v>
          </cell>
          <cell r="CH45">
            <v>0</v>
          </cell>
          <cell r="CI45" t="str">
            <v>{5,""}</v>
          </cell>
          <cell r="CJ45" t="str">
            <v>keine</v>
          </cell>
          <cell r="CK45">
            <v>16</v>
          </cell>
          <cell r="CL45" t="str">
            <v>{1,2,""}</v>
          </cell>
          <cell r="CN45" t="str">
            <v>0</v>
          </cell>
          <cell r="CO45" t="str">
            <v>1</v>
          </cell>
          <cell r="CP45">
            <v>2</v>
          </cell>
          <cell r="CQ45">
            <v>1</v>
          </cell>
          <cell r="CR45">
            <v>0</v>
          </cell>
          <cell r="CS45">
            <v>1</v>
          </cell>
          <cell r="CU45">
            <v>1</v>
          </cell>
          <cell r="CV45">
            <v>0</v>
          </cell>
          <cell r="CW45">
            <v>1</v>
          </cell>
          <cell r="CX45">
            <v>1</v>
          </cell>
          <cell r="CY45">
            <v>1</v>
          </cell>
          <cell r="CZ45">
            <v>1</v>
          </cell>
          <cell r="DA45">
            <v>0</v>
          </cell>
          <cell r="DB45">
            <v>1</v>
          </cell>
          <cell r="DD45">
            <v>4</v>
          </cell>
          <cell r="DE45" t="str">
            <v>PWE.0001.15</v>
          </cell>
          <cell r="DF45" t="str">
            <v>BBZ Augsburg gGmbH</v>
          </cell>
          <cell r="DG45" t="str">
            <v>Perspektive Wiedereinstieg</v>
          </cell>
          <cell r="DH45" t="str">
            <v>e99b75c5-4859-4ef5-a790-9c932f003812</v>
          </cell>
          <cell r="DI45">
            <v>32</v>
          </cell>
          <cell r="DJ45">
            <v>100</v>
          </cell>
          <cell r="DK45">
            <v>100</v>
          </cell>
          <cell r="DL45">
            <v>2015</v>
          </cell>
          <cell r="DM45">
            <v>2015</v>
          </cell>
          <cell r="DN45" t="b">
            <v>0</v>
          </cell>
          <cell r="DO45" t="b">
            <v>0</v>
          </cell>
          <cell r="DP45" t="b">
            <v>1</v>
          </cell>
          <cell r="DQ45" t="b">
            <v>1</v>
          </cell>
          <cell r="DR45" t="b">
            <v>0</v>
          </cell>
          <cell r="DS45" t="b">
            <v>0</v>
          </cell>
          <cell r="DT45" t="b">
            <v>0</v>
          </cell>
          <cell r="DU45" t="b">
            <v>0</v>
          </cell>
          <cell r="DV45" t="b">
            <v>0</v>
          </cell>
          <cell r="DW45" t="b">
            <v>0</v>
          </cell>
          <cell r="DX45" t="b">
            <v>1</v>
          </cell>
          <cell r="DY45" t="b">
            <v>0</v>
          </cell>
          <cell r="DZ45" t="b">
            <v>0</v>
          </cell>
          <cell r="EA45" t="b">
            <v>0</v>
          </cell>
          <cell r="EB45" t="b">
            <v>1</v>
          </cell>
          <cell r="EC45" t="b">
            <v>0</v>
          </cell>
          <cell r="ED45" t="b">
            <v>0</v>
          </cell>
          <cell r="EE45" t="b">
            <v>0</v>
          </cell>
          <cell r="EF45" t="b">
            <v>1</v>
          </cell>
          <cell r="EG45" t="b">
            <v>0</v>
          </cell>
          <cell r="EH45" t="b">
            <v>0</v>
          </cell>
          <cell r="EI45" t="b">
            <v>1</v>
          </cell>
          <cell r="EJ45" t="b">
            <v>1</v>
          </cell>
          <cell r="EK45" t="b">
            <v>1</v>
          </cell>
          <cell r="EL45" t="b">
            <v>1</v>
          </cell>
        </row>
        <row r="46">
          <cell r="A46" t="str">
            <v>TEST</v>
          </cell>
          <cell r="B46" t="str">
            <v>DE2</v>
          </cell>
          <cell r="C46">
            <v>1</v>
          </cell>
          <cell r="D46">
            <v>0</v>
          </cell>
          <cell r="E46" t="str">
            <v>PWE-0001-000045</v>
          </cell>
          <cell r="F46">
            <v>42108</v>
          </cell>
          <cell r="G46">
            <v>42287</v>
          </cell>
          <cell r="H46">
            <v>42215</v>
          </cell>
          <cell r="L46">
            <v>0</v>
          </cell>
          <cell r="M46">
            <v>1</v>
          </cell>
          <cell r="N46">
            <v>0</v>
          </cell>
          <cell r="O46">
            <v>0</v>
          </cell>
          <cell r="P46">
            <v>1</v>
          </cell>
          <cell r="Q46">
            <v>3</v>
          </cell>
          <cell r="R46">
            <v>1</v>
          </cell>
          <cell r="U46">
            <v>1</v>
          </cell>
          <cell r="V46">
            <v>1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G46">
            <v>0</v>
          </cell>
          <cell r="AH46">
            <v>0</v>
          </cell>
          <cell r="AJ46">
            <v>1</v>
          </cell>
          <cell r="AK46">
            <v>4</v>
          </cell>
          <cell r="AM46">
            <v>0</v>
          </cell>
          <cell r="AN46">
            <v>1</v>
          </cell>
          <cell r="AO46">
            <v>4</v>
          </cell>
          <cell r="AP46">
            <v>2</v>
          </cell>
          <cell r="AQ46">
            <v>4</v>
          </cell>
          <cell r="AR46">
            <v>0</v>
          </cell>
          <cell r="AS46">
            <v>0</v>
          </cell>
          <cell r="AT46">
            <v>2</v>
          </cell>
          <cell r="AU46" t="str">
            <v>{17,""}</v>
          </cell>
          <cell r="AV46" t="str">
            <v>{10,15,17,""}</v>
          </cell>
          <cell r="AW46">
            <v>0</v>
          </cell>
          <cell r="AX46">
            <v>3</v>
          </cell>
          <cell r="AY46">
            <v>0</v>
          </cell>
          <cell r="AZ46">
            <v>1</v>
          </cell>
          <cell r="BB46">
            <v>0</v>
          </cell>
          <cell r="BC46">
            <v>1</v>
          </cell>
          <cell r="BD46">
            <v>0</v>
          </cell>
          <cell r="BE46">
            <v>0</v>
          </cell>
          <cell r="BF46">
            <v>0</v>
          </cell>
          <cell r="BH46" t="str">
            <v>{1,2,3,""}</v>
          </cell>
          <cell r="BI46" t="str">
            <v>Strategie-und Perspektivenentwicklung, Potenzialanalyse und Kompetenzenbilanz</v>
          </cell>
          <cell r="BJ46" t="str">
            <v>{1,""}</v>
          </cell>
          <cell r="CE46">
            <v>0</v>
          </cell>
          <cell r="CH46">
            <v>0</v>
          </cell>
          <cell r="CI46" t="str">
            <v>{3,""}</v>
          </cell>
          <cell r="CK46">
            <v>17</v>
          </cell>
          <cell r="CL46" t="str">
            <v>{1,2,""}</v>
          </cell>
          <cell r="CN46" t="str">
            <v>0</v>
          </cell>
          <cell r="CO46" t="str">
            <v>1</v>
          </cell>
          <cell r="CP46">
            <v>2</v>
          </cell>
          <cell r="CQ46">
            <v>1</v>
          </cell>
          <cell r="CR46">
            <v>0</v>
          </cell>
          <cell r="CS46">
            <v>1</v>
          </cell>
          <cell r="CU46">
            <v>1</v>
          </cell>
          <cell r="CV46">
            <v>0</v>
          </cell>
          <cell r="CZ46">
            <v>1</v>
          </cell>
          <cell r="DA46">
            <v>0</v>
          </cell>
          <cell r="DB46">
            <v>1</v>
          </cell>
          <cell r="DD46">
            <v>3</v>
          </cell>
          <cell r="DE46" t="str">
            <v>PWE.0001.15</v>
          </cell>
          <cell r="DF46" t="str">
            <v>BBZ Augsburg gGmbH</v>
          </cell>
          <cell r="DG46" t="str">
            <v>Perspektive Wiedereinstieg</v>
          </cell>
          <cell r="DH46" t="str">
            <v>08ef83f7-3a67-40ff-aff6-6408d536e20c</v>
          </cell>
          <cell r="DI46">
            <v>50</v>
          </cell>
          <cell r="DJ46">
            <v>100</v>
          </cell>
          <cell r="DK46">
            <v>100</v>
          </cell>
          <cell r="DL46">
            <v>2015</v>
          </cell>
          <cell r="DM46">
            <v>2015</v>
          </cell>
          <cell r="DN46" t="b">
            <v>1</v>
          </cell>
          <cell r="DO46" t="b">
            <v>0</v>
          </cell>
          <cell r="DP46" t="b">
            <v>0</v>
          </cell>
          <cell r="DQ46" t="b">
            <v>0</v>
          </cell>
          <cell r="DR46" t="b">
            <v>0</v>
          </cell>
          <cell r="DS46" t="b">
            <v>0</v>
          </cell>
          <cell r="DT46" t="b">
            <v>0</v>
          </cell>
          <cell r="DU46" t="b">
            <v>0</v>
          </cell>
          <cell r="DV46" t="b">
            <v>0</v>
          </cell>
          <cell r="DW46" t="b">
            <v>1</v>
          </cell>
          <cell r="DX46" t="b">
            <v>0</v>
          </cell>
          <cell r="DY46" t="b">
            <v>0</v>
          </cell>
          <cell r="DZ46" t="b">
            <v>0</v>
          </cell>
          <cell r="EA46" t="b">
            <v>0</v>
          </cell>
          <cell r="EB46" t="b">
            <v>1</v>
          </cell>
          <cell r="EC46" t="b">
            <v>0</v>
          </cell>
          <cell r="ED46" t="b">
            <v>0</v>
          </cell>
          <cell r="EE46" t="b">
            <v>0</v>
          </cell>
          <cell r="EF46" t="b">
            <v>1</v>
          </cell>
          <cell r="EG46" t="b">
            <v>0</v>
          </cell>
          <cell r="EH46" t="b">
            <v>0</v>
          </cell>
          <cell r="EI46" t="b">
            <v>1</v>
          </cell>
          <cell r="EJ46" t="b">
            <v>1</v>
          </cell>
          <cell r="EK46" t="b">
            <v>1</v>
          </cell>
          <cell r="EL46" t="b">
            <v>1</v>
          </cell>
        </row>
        <row r="47">
          <cell r="A47" t="str">
            <v>TEST</v>
          </cell>
          <cell r="B47" t="str">
            <v>DE2</v>
          </cell>
          <cell r="C47">
            <v>1</v>
          </cell>
          <cell r="D47">
            <v>0</v>
          </cell>
          <cell r="E47" t="str">
            <v>PWE-0001-000046</v>
          </cell>
          <cell r="F47">
            <v>42355</v>
          </cell>
          <cell r="G47">
            <v>42534</v>
          </cell>
          <cell r="H47">
            <v>42520</v>
          </cell>
          <cell r="L47">
            <v>0</v>
          </cell>
          <cell r="M47">
            <v>1</v>
          </cell>
          <cell r="N47">
            <v>0</v>
          </cell>
          <cell r="O47">
            <v>0</v>
          </cell>
          <cell r="P47">
            <v>1</v>
          </cell>
          <cell r="Q47">
            <v>2</v>
          </cell>
          <cell r="R47">
            <v>1</v>
          </cell>
          <cell r="U47">
            <v>1</v>
          </cell>
          <cell r="V47">
            <v>1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G47">
            <v>0</v>
          </cell>
          <cell r="AH47">
            <v>0</v>
          </cell>
          <cell r="AJ47">
            <v>1</v>
          </cell>
          <cell r="AK47">
            <v>1</v>
          </cell>
          <cell r="AM47">
            <v>1</v>
          </cell>
          <cell r="AN47">
            <v>1</v>
          </cell>
          <cell r="AO47">
            <v>3</v>
          </cell>
          <cell r="AP47">
            <v>2</v>
          </cell>
          <cell r="AQ47">
            <v>4</v>
          </cell>
          <cell r="AR47">
            <v>0</v>
          </cell>
          <cell r="AS47">
            <v>0</v>
          </cell>
          <cell r="AT47">
            <v>2</v>
          </cell>
          <cell r="AU47" t="str">
            <v>{8,""}</v>
          </cell>
          <cell r="AV47" t="str">
            <v>{3,4,5,6,7,8,9,10,11,12,13,14,15,16,17,18,""}</v>
          </cell>
          <cell r="AW47">
            <v>0</v>
          </cell>
          <cell r="AX47">
            <v>2</v>
          </cell>
          <cell r="AY47">
            <v>1</v>
          </cell>
          <cell r="AZ47">
            <v>1</v>
          </cell>
          <cell r="BB47">
            <v>0</v>
          </cell>
          <cell r="BC47">
            <v>1</v>
          </cell>
          <cell r="BD47">
            <v>0</v>
          </cell>
          <cell r="BE47">
            <v>0</v>
          </cell>
          <cell r="BF47">
            <v>0</v>
          </cell>
          <cell r="BH47" t="str">
            <v>{1,3,""}</v>
          </cell>
          <cell r="BJ47" t="str">
            <v>{2,""}</v>
          </cell>
          <cell r="CE47">
            <v>0</v>
          </cell>
          <cell r="CH47">
            <v>0</v>
          </cell>
          <cell r="CI47" t="str">
            <v>{1,""}</v>
          </cell>
          <cell r="CK47">
            <v>14</v>
          </cell>
          <cell r="CL47" t="str">
            <v>{1,2,""}</v>
          </cell>
          <cell r="CN47" t="str">
            <v>1</v>
          </cell>
          <cell r="CO47" t="str">
            <v>1</v>
          </cell>
          <cell r="CP47">
            <v>2</v>
          </cell>
          <cell r="CQ47">
            <v>1</v>
          </cell>
          <cell r="CR47">
            <v>0</v>
          </cell>
          <cell r="CS47">
            <v>1</v>
          </cell>
          <cell r="CU47">
            <v>0</v>
          </cell>
          <cell r="CV47">
            <v>0</v>
          </cell>
          <cell r="CW47">
            <v>1</v>
          </cell>
          <cell r="CX47">
            <v>1</v>
          </cell>
          <cell r="CY47">
            <v>1</v>
          </cell>
          <cell r="CZ47">
            <v>1</v>
          </cell>
          <cell r="DA47">
            <v>0</v>
          </cell>
          <cell r="DB47">
            <v>1</v>
          </cell>
          <cell r="DD47">
            <v>4</v>
          </cell>
          <cell r="DE47" t="str">
            <v>PWE.0001.15</v>
          </cell>
          <cell r="DF47" t="str">
            <v>BBZ Augsburg gGmbH</v>
          </cell>
          <cell r="DG47" t="str">
            <v>Perspektive Wiedereinstieg</v>
          </cell>
          <cell r="DH47" t="str">
            <v>e686de51-58fe-4eac-b3a9-9014494e2254</v>
          </cell>
          <cell r="DI47">
            <v>29</v>
          </cell>
          <cell r="DJ47">
            <v>100</v>
          </cell>
          <cell r="DK47">
            <v>100</v>
          </cell>
          <cell r="DL47">
            <v>2015</v>
          </cell>
          <cell r="DM47">
            <v>2016</v>
          </cell>
          <cell r="DN47" t="b">
            <v>1</v>
          </cell>
          <cell r="DO47" t="b">
            <v>0</v>
          </cell>
          <cell r="DP47" t="b">
            <v>0</v>
          </cell>
          <cell r="DQ47" t="b">
            <v>0</v>
          </cell>
          <cell r="DR47" t="b">
            <v>0</v>
          </cell>
          <cell r="DS47" t="b">
            <v>0</v>
          </cell>
          <cell r="DT47" t="b">
            <v>0</v>
          </cell>
          <cell r="DU47" t="b">
            <v>0</v>
          </cell>
          <cell r="DV47" t="b">
            <v>0</v>
          </cell>
          <cell r="DW47" t="b">
            <v>1</v>
          </cell>
          <cell r="DX47" t="b">
            <v>0</v>
          </cell>
          <cell r="DY47" t="b">
            <v>0</v>
          </cell>
          <cell r="DZ47" t="b">
            <v>0</v>
          </cell>
          <cell r="EA47" t="b">
            <v>0</v>
          </cell>
          <cell r="EB47" t="b">
            <v>1</v>
          </cell>
          <cell r="EC47" t="b">
            <v>0</v>
          </cell>
          <cell r="ED47" t="b">
            <v>0</v>
          </cell>
          <cell r="EE47" t="b">
            <v>0</v>
          </cell>
          <cell r="EF47" t="b">
            <v>1</v>
          </cell>
          <cell r="EG47" t="b">
            <v>0</v>
          </cell>
          <cell r="EH47" t="b">
            <v>0</v>
          </cell>
          <cell r="EI47" t="b">
            <v>1</v>
          </cell>
          <cell r="EJ47" t="b">
            <v>1</v>
          </cell>
          <cell r="EK47" t="b">
            <v>1</v>
          </cell>
          <cell r="EL47" t="b">
            <v>1</v>
          </cell>
        </row>
        <row r="48">
          <cell r="A48" t="str">
            <v>TEST</v>
          </cell>
          <cell r="B48" t="str">
            <v>DE2</v>
          </cell>
          <cell r="C48">
            <v>1</v>
          </cell>
          <cell r="D48">
            <v>0</v>
          </cell>
          <cell r="E48" t="str">
            <v>PWE-0001-000047</v>
          </cell>
          <cell r="F48">
            <v>42307</v>
          </cell>
          <cell r="G48">
            <v>42486</v>
          </cell>
          <cell r="H48">
            <v>42369</v>
          </cell>
          <cell r="L48">
            <v>0</v>
          </cell>
          <cell r="M48">
            <v>1</v>
          </cell>
          <cell r="N48">
            <v>0</v>
          </cell>
          <cell r="O48">
            <v>0</v>
          </cell>
          <cell r="P48">
            <v>1</v>
          </cell>
          <cell r="Q48">
            <v>2</v>
          </cell>
          <cell r="R48">
            <v>1</v>
          </cell>
          <cell r="U48">
            <v>1</v>
          </cell>
          <cell r="V48">
            <v>1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G48">
            <v>0</v>
          </cell>
          <cell r="AH48">
            <v>0</v>
          </cell>
          <cell r="AJ48">
            <v>1</v>
          </cell>
          <cell r="AK48">
            <v>2</v>
          </cell>
          <cell r="AM48">
            <v>1</v>
          </cell>
          <cell r="AN48">
            <v>1</v>
          </cell>
          <cell r="AO48">
            <v>2</v>
          </cell>
          <cell r="AP48">
            <v>2</v>
          </cell>
          <cell r="AQ48">
            <v>4</v>
          </cell>
          <cell r="AR48">
            <v>1</v>
          </cell>
          <cell r="AS48">
            <v>0</v>
          </cell>
          <cell r="AT48">
            <v>1</v>
          </cell>
          <cell r="AU48" t="str">
            <v>{7,9,11,15,""}</v>
          </cell>
          <cell r="AV48" t="str">
            <v>{6,11,15,""}</v>
          </cell>
          <cell r="AW48">
            <v>0</v>
          </cell>
          <cell r="AX48">
            <v>1</v>
          </cell>
          <cell r="AY48">
            <v>0</v>
          </cell>
          <cell r="AZ48">
            <v>1</v>
          </cell>
          <cell r="BB48">
            <v>0</v>
          </cell>
          <cell r="BC48">
            <v>1</v>
          </cell>
          <cell r="BD48">
            <v>0</v>
          </cell>
          <cell r="BE48">
            <v>0</v>
          </cell>
          <cell r="BF48">
            <v>0</v>
          </cell>
          <cell r="BH48" t="str">
            <v>{1,3,4,""}</v>
          </cell>
          <cell r="BI48" t="str">
            <v>Strategieentwicklung</v>
          </cell>
          <cell r="BJ48" t="str">
            <v>{4,""}</v>
          </cell>
          <cell r="BK48" t="str">
            <v>Partnerschaftscoaching</v>
          </cell>
          <cell r="CE48">
            <v>1</v>
          </cell>
          <cell r="CH48">
            <v>0</v>
          </cell>
          <cell r="CI48" t="str">
            <v>{5,""}</v>
          </cell>
          <cell r="CJ48" t="str">
            <v>Jobhunting</v>
          </cell>
          <cell r="CK48">
            <v>5</v>
          </cell>
          <cell r="CL48" t="str">
            <v>{1,2,""}</v>
          </cell>
          <cell r="CN48" t="str">
            <v>1</v>
          </cell>
          <cell r="CO48" t="str">
            <v>1</v>
          </cell>
          <cell r="CP48">
            <v>2</v>
          </cell>
          <cell r="CQ48">
            <v>1</v>
          </cell>
          <cell r="CR48">
            <v>0</v>
          </cell>
          <cell r="CS48">
            <v>1</v>
          </cell>
          <cell r="CU48">
            <v>1</v>
          </cell>
          <cell r="CV48">
            <v>0</v>
          </cell>
          <cell r="CZ48">
            <v>0</v>
          </cell>
          <cell r="DA48">
            <v>0</v>
          </cell>
          <cell r="DB48">
            <v>1</v>
          </cell>
          <cell r="DD48">
            <v>1</v>
          </cell>
          <cell r="DE48" t="str">
            <v>PWE.0001.15</v>
          </cell>
          <cell r="DF48" t="str">
            <v>BBZ Augsburg gGmbH</v>
          </cell>
          <cell r="DG48" t="str">
            <v>Perspektive Wiedereinstieg</v>
          </cell>
          <cell r="DH48" t="str">
            <v>67cd408e-ba79-498f-87ce-91914e82f2a9</v>
          </cell>
          <cell r="DI48">
            <v>33</v>
          </cell>
          <cell r="DJ48">
            <v>100</v>
          </cell>
          <cell r="DK48">
            <v>100</v>
          </cell>
          <cell r="DL48">
            <v>2015</v>
          </cell>
          <cell r="DM48">
            <v>2015</v>
          </cell>
          <cell r="DN48" t="b">
            <v>1</v>
          </cell>
          <cell r="DO48" t="b">
            <v>0</v>
          </cell>
          <cell r="DP48" t="b">
            <v>0</v>
          </cell>
          <cell r="DQ48" t="b">
            <v>0</v>
          </cell>
          <cell r="DR48" t="b">
            <v>0</v>
          </cell>
          <cell r="DS48" t="b">
            <v>0</v>
          </cell>
          <cell r="DT48" t="b">
            <v>0</v>
          </cell>
          <cell r="DU48" t="b">
            <v>0</v>
          </cell>
          <cell r="DV48" t="b">
            <v>0</v>
          </cell>
          <cell r="DW48" t="b">
            <v>1</v>
          </cell>
          <cell r="DX48" t="b">
            <v>0</v>
          </cell>
          <cell r="DY48" t="b">
            <v>0</v>
          </cell>
          <cell r="DZ48" t="b">
            <v>0</v>
          </cell>
          <cell r="EA48" t="b">
            <v>0</v>
          </cell>
          <cell r="EB48" t="b">
            <v>1</v>
          </cell>
          <cell r="EC48" t="b">
            <v>0</v>
          </cell>
          <cell r="ED48" t="b">
            <v>0</v>
          </cell>
          <cell r="EE48" t="b">
            <v>0</v>
          </cell>
          <cell r="EF48" t="b">
            <v>1</v>
          </cell>
          <cell r="EG48" t="b">
            <v>0</v>
          </cell>
          <cell r="EH48" t="b">
            <v>0</v>
          </cell>
          <cell r="EI48" t="b">
            <v>0</v>
          </cell>
          <cell r="EJ48" t="b">
            <v>1</v>
          </cell>
          <cell r="EK48" t="b">
            <v>1</v>
          </cell>
          <cell r="EL48" t="b">
            <v>1</v>
          </cell>
        </row>
        <row r="49">
          <cell r="A49" t="str">
            <v>TEST</v>
          </cell>
          <cell r="B49" t="str">
            <v>DE2</v>
          </cell>
          <cell r="C49">
            <v>1</v>
          </cell>
          <cell r="D49">
            <v>0</v>
          </cell>
          <cell r="E49" t="str">
            <v>PWE-0001-000048</v>
          </cell>
          <cell r="F49">
            <v>42005</v>
          </cell>
          <cell r="G49">
            <v>42184</v>
          </cell>
          <cell r="H49">
            <v>42215</v>
          </cell>
          <cell r="L49">
            <v>0</v>
          </cell>
          <cell r="M49">
            <v>1</v>
          </cell>
          <cell r="N49">
            <v>0</v>
          </cell>
          <cell r="O49">
            <v>0</v>
          </cell>
          <cell r="P49">
            <v>1</v>
          </cell>
          <cell r="Q49">
            <v>6</v>
          </cell>
          <cell r="R49">
            <v>1</v>
          </cell>
          <cell r="U49">
            <v>1</v>
          </cell>
          <cell r="V49">
            <v>1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G49">
            <v>1</v>
          </cell>
          <cell r="AH49">
            <v>0</v>
          </cell>
          <cell r="AJ49">
            <v>1</v>
          </cell>
          <cell r="AK49">
            <v>10</v>
          </cell>
          <cell r="AM49">
            <v>1</v>
          </cell>
          <cell r="AN49">
            <v>1</v>
          </cell>
          <cell r="AO49">
            <v>2</v>
          </cell>
          <cell r="AP49">
            <v>2</v>
          </cell>
          <cell r="AQ49">
            <v>4</v>
          </cell>
          <cell r="AR49">
            <v>0</v>
          </cell>
          <cell r="AS49">
            <v>0</v>
          </cell>
          <cell r="AT49">
            <v>2</v>
          </cell>
          <cell r="AU49" t="str">
            <v>{9,""}</v>
          </cell>
          <cell r="AV49" t="str">
            <v>{16,""}</v>
          </cell>
          <cell r="AW49">
            <v>0</v>
          </cell>
          <cell r="AX49">
            <v>2</v>
          </cell>
          <cell r="AY49">
            <v>0</v>
          </cell>
          <cell r="AZ49">
            <v>1</v>
          </cell>
          <cell r="BB49">
            <v>0</v>
          </cell>
          <cell r="BC49">
            <v>1</v>
          </cell>
          <cell r="BD49">
            <v>0</v>
          </cell>
          <cell r="BE49">
            <v>0</v>
          </cell>
          <cell r="BF49">
            <v>0</v>
          </cell>
          <cell r="BH49" t="str">
            <v>{1,""}</v>
          </cell>
          <cell r="BJ49" t="str">
            <v>{4,""}</v>
          </cell>
          <cell r="BK49" t="str">
            <v>keine</v>
          </cell>
          <cell r="BL49" t="str">
            <v>{1,""}</v>
          </cell>
          <cell r="CE49">
            <v>0</v>
          </cell>
          <cell r="CH49">
            <v>0</v>
          </cell>
          <cell r="CI49" t="str">
            <v>{3,""}</v>
          </cell>
          <cell r="CK49">
            <v>16</v>
          </cell>
          <cell r="CL49" t="str">
            <v>{1,2,""}</v>
          </cell>
          <cell r="CN49" t="str">
            <v>0</v>
          </cell>
          <cell r="CO49" t="str">
            <v>1</v>
          </cell>
          <cell r="CP49">
            <v>2</v>
          </cell>
          <cell r="CQ49">
            <v>1</v>
          </cell>
          <cell r="CR49">
            <v>0</v>
          </cell>
          <cell r="CS49">
            <v>1</v>
          </cell>
          <cell r="CU49">
            <v>1</v>
          </cell>
          <cell r="CV49">
            <v>0</v>
          </cell>
          <cell r="CZ49">
            <v>1</v>
          </cell>
          <cell r="DA49">
            <v>0</v>
          </cell>
          <cell r="DB49">
            <v>0</v>
          </cell>
          <cell r="DD49">
            <v>3</v>
          </cell>
          <cell r="DE49" t="str">
            <v>PWE.0001.15</v>
          </cell>
          <cell r="DF49" t="str">
            <v>BBZ Augsburg gGmbH</v>
          </cell>
          <cell r="DG49" t="str">
            <v>Perspektive Wiedereinstieg</v>
          </cell>
          <cell r="DH49" t="str">
            <v>fba9704e-3fa1-4731-819d-894e691727ca</v>
          </cell>
          <cell r="DI49">
            <v>33</v>
          </cell>
          <cell r="DJ49">
            <v>100</v>
          </cell>
          <cell r="DK49">
            <v>100</v>
          </cell>
          <cell r="DL49">
            <v>2015</v>
          </cell>
          <cell r="DM49">
            <v>2015</v>
          </cell>
          <cell r="DN49" t="b">
            <v>1</v>
          </cell>
          <cell r="DO49" t="b">
            <v>0</v>
          </cell>
          <cell r="DP49" t="b">
            <v>0</v>
          </cell>
          <cell r="DQ49" t="b">
            <v>0</v>
          </cell>
          <cell r="DR49" t="b">
            <v>0</v>
          </cell>
          <cell r="DS49" t="b">
            <v>0</v>
          </cell>
          <cell r="DT49" t="b">
            <v>0</v>
          </cell>
          <cell r="DU49" t="b">
            <v>0</v>
          </cell>
          <cell r="DV49" t="b">
            <v>0</v>
          </cell>
          <cell r="DW49" t="b">
            <v>1</v>
          </cell>
          <cell r="DX49" t="b">
            <v>0</v>
          </cell>
          <cell r="DY49" t="b">
            <v>0</v>
          </cell>
          <cell r="DZ49" t="b">
            <v>0</v>
          </cell>
          <cell r="EA49" t="b">
            <v>0</v>
          </cell>
          <cell r="EB49" t="b">
            <v>1</v>
          </cell>
          <cell r="EC49" t="b">
            <v>0</v>
          </cell>
          <cell r="ED49" t="b">
            <v>0</v>
          </cell>
          <cell r="EE49" t="b">
            <v>0</v>
          </cell>
          <cell r="EF49" t="b">
            <v>1</v>
          </cell>
          <cell r="EG49" t="b">
            <v>0</v>
          </cell>
          <cell r="EH49" t="b">
            <v>0</v>
          </cell>
          <cell r="EI49" t="b">
            <v>1</v>
          </cell>
          <cell r="EJ49" t="b">
            <v>1</v>
          </cell>
          <cell r="EK49" t="b">
            <v>1</v>
          </cell>
          <cell r="EL49" t="b">
            <v>1</v>
          </cell>
        </row>
        <row r="50">
          <cell r="A50" t="str">
            <v>TEST</v>
          </cell>
          <cell r="B50" t="str">
            <v>DE2</v>
          </cell>
          <cell r="C50">
            <v>1</v>
          </cell>
          <cell r="D50">
            <v>0</v>
          </cell>
          <cell r="E50" t="str">
            <v>PWE-0001-000049</v>
          </cell>
          <cell r="F50">
            <v>42059</v>
          </cell>
          <cell r="G50">
            <v>42268</v>
          </cell>
          <cell r="H50">
            <v>42125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1</v>
          </cell>
          <cell r="Q50">
            <v>3</v>
          </cell>
          <cell r="R50">
            <v>1</v>
          </cell>
          <cell r="U50">
            <v>1</v>
          </cell>
          <cell r="V50">
            <v>0</v>
          </cell>
          <cell r="W50">
            <v>1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G50">
            <v>0</v>
          </cell>
          <cell r="AH50">
            <v>0</v>
          </cell>
          <cell r="AJ50">
            <v>1</v>
          </cell>
          <cell r="AK50">
            <v>3</v>
          </cell>
          <cell r="AM50">
            <v>1</v>
          </cell>
          <cell r="AN50">
            <v>1</v>
          </cell>
          <cell r="AO50">
            <v>2</v>
          </cell>
          <cell r="AP50">
            <v>1</v>
          </cell>
          <cell r="AQ50">
            <v>4</v>
          </cell>
          <cell r="AR50">
            <v>0</v>
          </cell>
          <cell r="AS50">
            <v>0</v>
          </cell>
          <cell r="AT50">
            <v>2</v>
          </cell>
          <cell r="AU50" t="str">
            <v>{17,""}</v>
          </cell>
          <cell r="AV50" t="str">
            <v>{19,""}</v>
          </cell>
          <cell r="AW50">
            <v>0</v>
          </cell>
          <cell r="AX50">
            <v>2</v>
          </cell>
          <cell r="AY50">
            <v>0</v>
          </cell>
          <cell r="AZ50">
            <v>0</v>
          </cell>
          <cell r="BA50">
            <v>2</v>
          </cell>
          <cell r="BB50">
            <v>0</v>
          </cell>
          <cell r="BC50">
            <v>1</v>
          </cell>
          <cell r="BD50">
            <v>0</v>
          </cell>
          <cell r="BE50">
            <v>0</v>
          </cell>
          <cell r="BF50">
            <v>0</v>
          </cell>
          <cell r="BH50" t="str">
            <v>{1,2,""}</v>
          </cell>
          <cell r="BJ50" t="str">
            <v>{2,""}</v>
          </cell>
          <cell r="CE50">
            <v>0</v>
          </cell>
          <cell r="CH50">
            <v>0</v>
          </cell>
          <cell r="CI50" t="str">
            <v>{5,""}</v>
          </cell>
          <cell r="CJ50" t="str">
            <v>keine</v>
          </cell>
          <cell r="CK50">
            <v>19</v>
          </cell>
          <cell r="CL50" t="str">
            <v>{1,""}</v>
          </cell>
          <cell r="CN50" t="str">
            <v>0</v>
          </cell>
          <cell r="CO50" t="str">
            <v>1</v>
          </cell>
          <cell r="CP50">
            <v>2</v>
          </cell>
          <cell r="CQ50">
            <v>1</v>
          </cell>
          <cell r="CR50">
            <v>0</v>
          </cell>
          <cell r="CS50">
            <v>0</v>
          </cell>
          <cell r="CT50">
            <v>0</v>
          </cell>
          <cell r="CV50">
            <v>3</v>
          </cell>
          <cell r="CZ50">
            <v>0</v>
          </cell>
          <cell r="DA50">
            <v>0</v>
          </cell>
          <cell r="DB50">
            <v>1</v>
          </cell>
          <cell r="DE50" t="str">
            <v>PWE.0001.15</v>
          </cell>
          <cell r="DF50" t="str">
            <v>BBZ Augsburg gGmbH</v>
          </cell>
          <cell r="DG50" t="str">
            <v>Perspektive Wiedereinstieg</v>
          </cell>
          <cell r="DH50" t="str">
            <v>f2d0a4d9-beb8-48fb-9b23-bc84e17d8ecb</v>
          </cell>
          <cell r="DI50">
            <v>34</v>
          </cell>
          <cell r="DJ50">
            <v>100</v>
          </cell>
          <cell r="DK50">
            <v>100</v>
          </cell>
          <cell r="DL50">
            <v>2015</v>
          </cell>
          <cell r="DM50">
            <v>2015</v>
          </cell>
          <cell r="DN50" t="b">
            <v>1</v>
          </cell>
          <cell r="DO50" t="b">
            <v>0</v>
          </cell>
          <cell r="DP50" t="b">
            <v>0</v>
          </cell>
          <cell r="DQ50" t="b">
            <v>0</v>
          </cell>
          <cell r="DR50" t="b">
            <v>0</v>
          </cell>
          <cell r="DS50" t="b">
            <v>0</v>
          </cell>
          <cell r="DT50" t="b">
            <v>0</v>
          </cell>
          <cell r="DU50" t="b">
            <v>0</v>
          </cell>
          <cell r="DV50" t="b">
            <v>0</v>
          </cell>
          <cell r="DW50" t="b">
            <v>1</v>
          </cell>
          <cell r="DX50" t="b">
            <v>0</v>
          </cell>
          <cell r="DY50" t="b">
            <v>1</v>
          </cell>
          <cell r="DZ50" t="b">
            <v>1</v>
          </cell>
          <cell r="EA50" t="b">
            <v>1</v>
          </cell>
          <cell r="EB50" t="b">
            <v>0</v>
          </cell>
          <cell r="EC50" t="b">
            <v>0</v>
          </cell>
          <cell r="ED50" t="b">
            <v>0</v>
          </cell>
          <cell r="EE50" t="b">
            <v>0</v>
          </cell>
          <cell r="EF50" t="b">
            <v>1</v>
          </cell>
          <cell r="EG50" t="b">
            <v>0</v>
          </cell>
          <cell r="EH50" t="b">
            <v>0</v>
          </cell>
          <cell r="EI50" t="b">
            <v>0</v>
          </cell>
          <cell r="EJ50" t="b">
            <v>1</v>
          </cell>
          <cell r="EK50" t="b">
            <v>1</v>
          </cell>
          <cell r="EL50" t="b">
            <v>1</v>
          </cell>
        </row>
        <row r="51">
          <cell r="A51" t="str">
            <v>TEST</v>
          </cell>
          <cell r="B51" t="str">
            <v>DE2</v>
          </cell>
          <cell r="C51">
            <v>1</v>
          </cell>
          <cell r="D51">
            <v>0</v>
          </cell>
          <cell r="E51" t="str">
            <v>PWE-0001-000050</v>
          </cell>
          <cell r="F51">
            <v>42178</v>
          </cell>
          <cell r="G51">
            <v>42381</v>
          </cell>
          <cell r="H51">
            <v>42374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1</v>
          </cell>
          <cell r="Q51">
            <v>6</v>
          </cell>
          <cell r="R51">
            <v>3</v>
          </cell>
          <cell r="U51">
            <v>1</v>
          </cell>
          <cell r="V51">
            <v>1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1</v>
          </cell>
          <cell r="AC51">
            <v>0</v>
          </cell>
          <cell r="AD51">
            <v>0</v>
          </cell>
          <cell r="AE51">
            <v>0</v>
          </cell>
          <cell r="AG51">
            <v>0</v>
          </cell>
          <cell r="AH51">
            <v>0</v>
          </cell>
          <cell r="AJ51">
            <v>0</v>
          </cell>
          <cell r="AM51">
            <v>0</v>
          </cell>
          <cell r="AN51">
            <v>1</v>
          </cell>
          <cell r="AO51">
            <v>4</v>
          </cell>
          <cell r="AP51">
            <v>2</v>
          </cell>
          <cell r="AQ51">
            <v>4</v>
          </cell>
          <cell r="AR51">
            <v>1</v>
          </cell>
          <cell r="AS51">
            <v>0</v>
          </cell>
          <cell r="AT51">
            <v>2</v>
          </cell>
          <cell r="AU51" t="str">
            <v>{9,14,""}</v>
          </cell>
          <cell r="AV51" t="str">
            <v>{10,14,16,""}</v>
          </cell>
          <cell r="AW51">
            <v>0</v>
          </cell>
          <cell r="AX51">
            <v>3</v>
          </cell>
          <cell r="AY51">
            <v>1</v>
          </cell>
          <cell r="AZ51">
            <v>1</v>
          </cell>
          <cell r="BB51">
            <v>0</v>
          </cell>
          <cell r="BC51">
            <v>1</v>
          </cell>
          <cell r="BD51">
            <v>0</v>
          </cell>
          <cell r="BE51">
            <v>0</v>
          </cell>
          <cell r="BF51">
            <v>0</v>
          </cell>
          <cell r="BH51" t="str">
            <v>{1,2,3,""}</v>
          </cell>
          <cell r="BJ51" t="str">
            <v>{1,""}</v>
          </cell>
          <cell r="CE51">
            <v>0</v>
          </cell>
          <cell r="CH51">
            <v>0</v>
          </cell>
          <cell r="CI51" t="str">
            <v>{5,""}</v>
          </cell>
          <cell r="CJ51" t="str">
            <v>keine</v>
          </cell>
          <cell r="CK51">
            <v>14</v>
          </cell>
          <cell r="CL51" t="str">
            <v>{1,2,""}</v>
          </cell>
          <cell r="CN51" t="str">
            <v>0</v>
          </cell>
          <cell r="CO51" t="str">
            <v>1</v>
          </cell>
          <cell r="CP51">
            <v>2</v>
          </cell>
          <cell r="CQ51">
            <v>1</v>
          </cell>
          <cell r="CR51">
            <v>0</v>
          </cell>
          <cell r="CS51">
            <v>1</v>
          </cell>
          <cell r="CV51">
            <v>3</v>
          </cell>
          <cell r="CW51">
            <v>1</v>
          </cell>
          <cell r="CX51">
            <v>1</v>
          </cell>
          <cell r="CY51">
            <v>1</v>
          </cell>
          <cell r="CZ51">
            <v>1</v>
          </cell>
          <cell r="DA51">
            <v>0</v>
          </cell>
          <cell r="DB51">
            <v>1</v>
          </cell>
          <cell r="DE51" t="str">
            <v>PWE.0001.15</v>
          </cell>
          <cell r="DF51" t="str">
            <v>BBZ Augsburg gGmbH</v>
          </cell>
          <cell r="DG51" t="str">
            <v>Perspektive Wiedereinstieg</v>
          </cell>
          <cell r="DH51" t="str">
            <v>dde89746-4325-4016-a303-96bfdc0387a5</v>
          </cell>
          <cell r="DI51">
            <v>41</v>
          </cell>
          <cell r="DJ51">
            <v>100</v>
          </cell>
          <cell r="DK51">
            <v>100</v>
          </cell>
          <cell r="DL51">
            <v>2015</v>
          </cell>
          <cell r="DM51">
            <v>2016</v>
          </cell>
          <cell r="DN51" t="b">
            <v>0</v>
          </cell>
          <cell r="DO51" t="b">
            <v>0</v>
          </cell>
          <cell r="DP51" t="b">
            <v>1</v>
          </cell>
          <cell r="DQ51" t="b">
            <v>1</v>
          </cell>
          <cell r="DR51" t="b">
            <v>0</v>
          </cell>
          <cell r="DS51" t="b">
            <v>0</v>
          </cell>
          <cell r="DT51" t="b">
            <v>0</v>
          </cell>
          <cell r="DU51" t="b">
            <v>0</v>
          </cell>
          <cell r="DV51" t="b">
            <v>0</v>
          </cell>
          <cell r="DW51" t="b">
            <v>0</v>
          </cell>
          <cell r="DX51" t="b">
            <v>1</v>
          </cell>
          <cell r="DY51" t="b">
            <v>0</v>
          </cell>
          <cell r="DZ51" t="b">
            <v>0</v>
          </cell>
          <cell r="EA51" t="b">
            <v>0</v>
          </cell>
          <cell r="EB51" t="b">
            <v>0</v>
          </cell>
          <cell r="EC51" t="b">
            <v>0</v>
          </cell>
          <cell r="ED51" t="b">
            <v>0</v>
          </cell>
          <cell r="EE51" t="b">
            <v>0</v>
          </cell>
          <cell r="EF51" t="b">
            <v>1</v>
          </cell>
          <cell r="EG51" t="b">
            <v>0</v>
          </cell>
          <cell r="EH51" t="b">
            <v>0</v>
          </cell>
          <cell r="EI51" t="b">
            <v>1</v>
          </cell>
          <cell r="EJ51" t="b">
            <v>1</v>
          </cell>
          <cell r="EK51" t="b">
            <v>0</v>
          </cell>
          <cell r="EL51" t="b">
            <v>1</v>
          </cell>
        </row>
        <row r="52">
          <cell r="A52" t="str">
            <v>TEST</v>
          </cell>
          <cell r="B52" t="str">
            <v>DE2</v>
          </cell>
          <cell r="C52">
            <v>1</v>
          </cell>
          <cell r="D52">
            <v>0</v>
          </cell>
          <cell r="E52" t="str">
            <v>PWE-0001-000051</v>
          </cell>
          <cell r="F52">
            <v>42123</v>
          </cell>
          <cell r="G52">
            <v>42302</v>
          </cell>
          <cell r="H52">
            <v>42262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1</v>
          </cell>
          <cell r="Q52">
            <v>6</v>
          </cell>
          <cell r="R52">
            <v>3</v>
          </cell>
          <cell r="U52">
            <v>1</v>
          </cell>
          <cell r="V52">
            <v>1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G52">
            <v>0</v>
          </cell>
          <cell r="AH52">
            <v>0</v>
          </cell>
          <cell r="AJ52">
            <v>1</v>
          </cell>
          <cell r="AK52">
            <v>1</v>
          </cell>
          <cell r="AM52">
            <v>1</v>
          </cell>
          <cell r="AN52">
            <v>1</v>
          </cell>
          <cell r="AO52">
            <v>2</v>
          </cell>
          <cell r="AP52">
            <v>1</v>
          </cell>
          <cell r="AQ52">
            <v>4</v>
          </cell>
          <cell r="AR52">
            <v>0</v>
          </cell>
          <cell r="AS52">
            <v>1</v>
          </cell>
          <cell r="AU52" t="str">
            <v>{7,13,""}</v>
          </cell>
          <cell r="AV52" t="str">
            <v>{13,14,""}</v>
          </cell>
          <cell r="AW52">
            <v>0</v>
          </cell>
          <cell r="AX52">
            <v>3</v>
          </cell>
          <cell r="AY52">
            <v>0</v>
          </cell>
          <cell r="AZ52">
            <v>1</v>
          </cell>
          <cell r="BB52">
            <v>0</v>
          </cell>
          <cell r="BC52">
            <v>1</v>
          </cell>
          <cell r="BD52">
            <v>0</v>
          </cell>
          <cell r="BE52">
            <v>0</v>
          </cell>
          <cell r="BF52">
            <v>0</v>
          </cell>
          <cell r="BH52" t="str">
            <v>{1,2,3,4,""}</v>
          </cell>
          <cell r="BI52" t="str">
            <v>Strategie- und Perspektivenentwicklung</v>
          </cell>
          <cell r="BJ52" t="str">
            <v>{4,""}</v>
          </cell>
          <cell r="BK52" t="str">
            <v>keine</v>
          </cell>
          <cell r="CH52">
            <v>1</v>
          </cell>
          <cell r="CI52" t="str">
            <v>{5,""}</v>
          </cell>
          <cell r="CJ52" t="str">
            <v>keine</v>
          </cell>
          <cell r="CK52">
            <v>3</v>
          </cell>
          <cell r="CL52" t="str">
            <v>{1,2,""}</v>
          </cell>
          <cell r="CN52" t="str">
            <v>1</v>
          </cell>
          <cell r="CO52" t="str">
            <v>1</v>
          </cell>
          <cell r="CP52">
            <v>2</v>
          </cell>
          <cell r="CQ52">
            <v>1</v>
          </cell>
          <cell r="CR52">
            <v>0</v>
          </cell>
          <cell r="CS52">
            <v>1</v>
          </cell>
          <cell r="CU52">
            <v>1</v>
          </cell>
          <cell r="CV52">
            <v>0</v>
          </cell>
          <cell r="CZ52">
            <v>0</v>
          </cell>
          <cell r="DA52">
            <v>0</v>
          </cell>
          <cell r="DB52">
            <v>1</v>
          </cell>
          <cell r="DD52">
            <v>3</v>
          </cell>
          <cell r="DE52" t="str">
            <v>PWE.0001.15</v>
          </cell>
          <cell r="DF52" t="str">
            <v>BBZ Augsburg gGmbH</v>
          </cell>
          <cell r="DG52" t="str">
            <v>Perspektive Wiedereinstieg</v>
          </cell>
          <cell r="DH52" t="str">
            <v>d1d47acd-bb71-415d-b565-e205ad7ee9a7</v>
          </cell>
          <cell r="DI52">
            <v>44</v>
          </cell>
          <cell r="DJ52">
            <v>100</v>
          </cell>
          <cell r="DK52">
            <v>100</v>
          </cell>
          <cell r="DL52">
            <v>2015</v>
          </cell>
          <cell r="DM52">
            <v>2015</v>
          </cell>
          <cell r="DN52" t="b">
            <v>1</v>
          </cell>
          <cell r="DO52" t="b">
            <v>0</v>
          </cell>
          <cell r="DP52" t="b">
            <v>0</v>
          </cell>
          <cell r="DQ52" t="b">
            <v>0</v>
          </cell>
          <cell r="DR52" t="b">
            <v>0</v>
          </cell>
          <cell r="DS52" t="b">
            <v>0</v>
          </cell>
          <cell r="DT52" t="b">
            <v>0</v>
          </cell>
          <cell r="DU52" t="b">
            <v>0</v>
          </cell>
          <cell r="DV52" t="b">
            <v>0</v>
          </cell>
          <cell r="DW52" t="b">
            <v>0</v>
          </cell>
          <cell r="DX52" t="b">
            <v>1</v>
          </cell>
          <cell r="DY52" t="b">
            <v>0</v>
          </cell>
          <cell r="DZ52" t="b">
            <v>0</v>
          </cell>
          <cell r="EA52" t="b">
            <v>0</v>
          </cell>
          <cell r="EB52" t="b">
            <v>0</v>
          </cell>
          <cell r="EC52" t="b">
            <v>0</v>
          </cell>
          <cell r="ED52" t="b">
            <v>0</v>
          </cell>
          <cell r="EE52" t="b">
            <v>0</v>
          </cell>
          <cell r="EF52" t="b">
            <v>1</v>
          </cell>
          <cell r="EG52" t="b">
            <v>0</v>
          </cell>
          <cell r="EH52" t="b">
            <v>0</v>
          </cell>
          <cell r="EI52" t="b">
            <v>0</v>
          </cell>
          <cell r="EJ52" t="b">
            <v>1</v>
          </cell>
          <cell r="EK52" t="b">
            <v>0</v>
          </cell>
          <cell r="EL52" t="b">
            <v>1</v>
          </cell>
        </row>
        <row r="53">
          <cell r="A53" t="str">
            <v>TEST</v>
          </cell>
          <cell r="B53" t="str">
            <v>DE2</v>
          </cell>
          <cell r="C53">
            <v>1</v>
          </cell>
          <cell r="D53">
            <v>0</v>
          </cell>
          <cell r="E53" t="str">
            <v>PWE-0001-000052</v>
          </cell>
          <cell r="F53">
            <v>42108</v>
          </cell>
          <cell r="G53">
            <v>42287</v>
          </cell>
          <cell r="H53">
            <v>42247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1</v>
          </cell>
          <cell r="Q53">
            <v>2</v>
          </cell>
          <cell r="R53">
            <v>1</v>
          </cell>
          <cell r="U53">
            <v>1</v>
          </cell>
          <cell r="V53">
            <v>1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1</v>
          </cell>
          <cell r="AC53">
            <v>0</v>
          </cell>
          <cell r="AD53">
            <v>0</v>
          </cell>
          <cell r="AE53">
            <v>0</v>
          </cell>
          <cell r="AG53">
            <v>0</v>
          </cell>
          <cell r="AH53">
            <v>0</v>
          </cell>
          <cell r="AJ53">
            <v>0</v>
          </cell>
          <cell r="AM53">
            <v>0</v>
          </cell>
          <cell r="AN53">
            <v>1</v>
          </cell>
          <cell r="AO53">
            <v>4</v>
          </cell>
          <cell r="AP53">
            <v>2</v>
          </cell>
          <cell r="AQ53">
            <v>4</v>
          </cell>
          <cell r="AR53">
            <v>1</v>
          </cell>
          <cell r="AS53">
            <v>0</v>
          </cell>
          <cell r="AT53">
            <v>2</v>
          </cell>
          <cell r="AU53" t="str">
            <v>{13,14,""}</v>
          </cell>
          <cell r="AV53" t="str">
            <v>{17,""}</v>
          </cell>
          <cell r="AW53">
            <v>0</v>
          </cell>
          <cell r="AX53">
            <v>3</v>
          </cell>
          <cell r="AY53">
            <v>0</v>
          </cell>
          <cell r="AZ53">
            <v>1</v>
          </cell>
          <cell r="BB53">
            <v>0</v>
          </cell>
          <cell r="BC53">
            <v>1</v>
          </cell>
          <cell r="BD53">
            <v>0</v>
          </cell>
          <cell r="BE53">
            <v>0</v>
          </cell>
          <cell r="BF53">
            <v>0</v>
          </cell>
          <cell r="BH53" t="str">
            <v>{1,3,""}</v>
          </cell>
          <cell r="BJ53" t="str">
            <v>{4,""}</v>
          </cell>
          <cell r="BK53" t="str">
            <v>keine</v>
          </cell>
          <cell r="CE53">
            <v>0</v>
          </cell>
          <cell r="CH53">
            <v>0</v>
          </cell>
          <cell r="CI53" t="str">
            <v>{5,""}</v>
          </cell>
          <cell r="CJ53" t="str">
            <v>keine</v>
          </cell>
          <cell r="CK53">
            <v>17</v>
          </cell>
          <cell r="CL53" t="str">
            <v>{1,2,""}</v>
          </cell>
          <cell r="CN53" t="str">
            <v>0</v>
          </cell>
          <cell r="CO53" t="str">
            <v>1</v>
          </cell>
          <cell r="CP53">
            <v>2</v>
          </cell>
          <cell r="CQ53">
            <v>0</v>
          </cell>
          <cell r="CR53">
            <v>0</v>
          </cell>
          <cell r="CS53">
            <v>1</v>
          </cell>
          <cell r="CU53">
            <v>0</v>
          </cell>
          <cell r="CV53">
            <v>0</v>
          </cell>
          <cell r="CZ53">
            <v>0</v>
          </cell>
          <cell r="DA53">
            <v>1</v>
          </cell>
          <cell r="DB53">
            <v>1</v>
          </cell>
          <cell r="DD53">
            <v>2</v>
          </cell>
          <cell r="DE53" t="str">
            <v>PWE.0001.15</v>
          </cell>
          <cell r="DF53" t="str">
            <v>BBZ Augsburg gGmbH</v>
          </cell>
          <cell r="DG53" t="str">
            <v>Perspektive Wiedereinstieg</v>
          </cell>
          <cell r="DH53" t="str">
            <v>5877b0e2-660d-41eb-9014-5576ee1b0736</v>
          </cell>
          <cell r="DI53">
            <v>50</v>
          </cell>
          <cell r="DJ53">
            <v>100</v>
          </cell>
          <cell r="DK53">
            <v>100</v>
          </cell>
          <cell r="DL53">
            <v>2015</v>
          </cell>
          <cell r="DM53">
            <v>2015</v>
          </cell>
          <cell r="DN53" t="b">
            <v>0</v>
          </cell>
          <cell r="DO53" t="b">
            <v>0</v>
          </cell>
          <cell r="DP53" t="b">
            <v>1</v>
          </cell>
          <cell r="DQ53" t="b">
            <v>1</v>
          </cell>
          <cell r="DR53" t="b">
            <v>0</v>
          </cell>
          <cell r="DS53" t="b">
            <v>0</v>
          </cell>
          <cell r="DT53" t="b">
            <v>0</v>
          </cell>
          <cell r="DU53" t="b">
            <v>0</v>
          </cell>
          <cell r="DV53" t="b">
            <v>0</v>
          </cell>
          <cell r="DW53" t="b">
            <v>1</v>
          </cell>
          <cell r="DX53" t="b">
            <v>0</v>
          </cell>
          <cell r="DY53" t="b">
            <v>0</v>
          </cell>
          <cell r="DZ53" t="b">
            <v>0</v>
          </cell>
          <cell r="EA53" t="b">
            <v>0</v>
          </cell>
          <cell r="EB53" t="b">
            <v>0</v>
          </cell>
          <cell r="EC53" t="b">
            <v>0</v>
          </cell>
          <cell r="ED53" t="b">
            <v>0</v>
          </cell>
          <cell r="EE53" t="b">
            <v>0</v>
          </cell>
          <cell r="EF53" t="b">
            <v>1</v>
          </cell>
          <cell r="EG53" t="b">
            <v>0</v>
          </cell>
          <cell r="EH53" t="b">
            <v>1</v>
          </cell>
          <cell r="EI53" t="b">
            <v>0</v>
          </cell>
          <cell r="EJ53" t="b">
            <v>0</v>
          </cell>
          <cell r="EK53" t="b">
            <v>0</v>
          </cell>
          <cell r="EL53" t="b">
            <v>1</v>
          </cell>
        </row>
        <row r="54">
          <cell r="A54" t="str">
            <v>TEST</v>
          </cell>
          <cell r="B54" t="str">
            <v>DE2</v>
          </cell>
          <cell r="C54">
            <v>1</v>
          </cell>
          <cell r="D54">
            <v>0</v>
          </cell>
          <cell r="E54" t="str">
            <v>PWE-0001-000053</v>
          </cell>
          <cell r="F54">
            <v>42268</v>
          </cell>
          <cell r="G54">
            <v>42447</v>
          </cell>
          <cell r="H54">
            <v>42353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1</v>
          </cell>
          <cell r="Q54">
            <v>3</v>
          </cell>
          <cell r="R54">
            <v>1</v>
          </cell>
          <cell r="U54">
            <v>1</v>
          </cell>
          <cell r="V54">
            <v>1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1</v>
          </cell>
          <cell r="AC54">
            <v>0</v>
          </cell>
          <cell r="AD54">
            <v>0</v>
          </cell>
          <cell r="AE54">
            <v>0</v>
          </cell>
          <cell r="AG54">
            <v>0</v>
          </cell>
          <cell r="AH54">
            <v>0</v>
          </cell>
          <cell r="AJ54">
            <v>0</v>
          </cell>
          <cell r="AM54">
            <v>0</v>
          </cell>
          <cell r="AN54">
            <v>1</v>
          </cell>
          <cell r="AO54">
            <v>4</v>
          </cell>
          <cell r="AP54">
            <v>2</v>
          </cell>
          <cell r="AQ54">
            <v>4</v>
          </cell>
          <cell r="AR54">
            <v>1</v>
          </cell>
          <cell r="AS54">
            <v>0</v>
          </cell>
          <cell r="AT54">
            <v>2</v>
          </cell>
          <cell r="AU54" t="str">
            <v>{17,""}</v>
          </cell>
          <cell r="AV54" t="str">
            <v>{15,""}</v>
          </cell>
          <cell r="AW54">
            <v>0</v>
          </cell>
          <cell r="AX54">
            <v>1</v>
          </cell>
          <cell r="AY54">
            <v>1</v>
          </cell>
          <cell r="AZ54">
            <v>1</v>
          </cell>
          <cell r="BB54">
            <v>0</v>
          </cell>
          <cell r="BC54">
            <v>1</v>
          </cell>
          <cell r="BD54">
            <v>0</v>
          </cell>
          <cell r="BE54">
            <v>0</v>
          </cell>
          <cell r="BF54">
            <v>0</v>
          </cell>
          <cell r="BH54" t="str">
            <v>{1,2,3,4,""}</v>
          </cell>
          <cell r="BI54" t="str">
            <v>Strategie- und Perspektivenentwicklung, Potenzialanalyse</v>
          </cell>
          <cell r="BJ54" t="str">
            <v>{1,""}</v>
          </cell>
          <cell r="CE54">
            <v>0</v>
          </cell>
          <cell r="CH54">
            <v>0</v>
          </cell>
          <cell r="CI54" t="str">
            <v>{5,""}</v>
          </cell>
          <cell r="CJ54" t="str">
            <v>Jobhunting</v>
          </cell>
          <cell r="CK54">
            <v>15</v>
          </cell>
          <cell r="CL54" t="str">
            <v>{1,2,""}</v>
          </cell>
          <cell r="CN54" t="str">
            <v>0</v>
          </cell>
          <cell r="CO54" t="str">
            <v>1</v>
          </cell>
          <cell r="CP54">
            <v>2</v>
          </cell>
          <cell r="CQ54">
            <v>1</v>
          </cell>
          <cell r="CR54">
            <v>0</v>
          </cell>
          <cell r="CS54">
            <v>1</v>
          </cell>
          <cell r="CU54">
            <v>1</v>
          </cell>
          <cell r="CV54">
            <v>0</v>
          </cell>
          <cell r="CW54">
            <v>1</v>
          </cell>
          <cell r="CX54">
            <v>1</v>
          </cell>
          <cell r="CY54">
            <v>1</v>
          </cell>
          <cell r="CZ54">
            <v>1</v>
          </cell>
          <cell r="DA54">
            <v>0</v>
          </cell>
          <cell r="DB54">
            <v>1</v>
          </cell>
          <cell r="DD54">
            <v>1</v>
          </cell>
          <cell r="DE54" t="str">
            <v>PWE.0001.15</v>
          </cell>
          <cell r="DF54" t="str">
            <v>BBZ Augsburg gGmbH</v>
          </cell>
          <cell r="DG54" t="str">
            <v>Perspektive Wiedereinstieg</v>
          </cell>
          <cell r="DH54" t="str">
            <v>987f2c36-3d22-4a56-b455-20b18341bb10</v>
          </cell>
          <cell r="DI54">
            <v>38</v>
          </cell>
          <cell r="DJ54">
            <v>100</v>
          </cell>
          <cell r="DK54">
            <v>100</v>
          </cell>
          <cell r="DL54">
            <v>2015</v>
          </cell>
          <cell r="DM54">
            <v>2015</v>
          </cell>
          <cell r="DN54" t="b">
            <v>0</v>
          </cell>
          <cell r="DO54" t="b">
            <v>0</v>
          </cell>
          <cell r="DP54" t="b">
            <v>1</v>
          </cell>
          <cell r="DQ54" t="b">
            <v>1</v>
          </cell>
          <cell r="DR54" t="b">
            <v>0</v>
          </cell>
          <cell r="DS54" t="b">
            <v>0</v>
          </cell>
          <cell r="DT54" t="b">
            <v>0</v>
          </cell>
          <cell r="DU54" t="b">
            <v>0</v>
          </cell>
          <cell r="DV54" t="b">
            <v>0</v>
          </cell>
          <cell r="DW54" t="b">
            <v>1</v>
          </cell>
          <cell r="DX54" t="b">
            <v>0</v>
          </cell>
          <cell r="DY54" t="b">
            <v>0</v>
          </cell>
          <cell r="DZ54" t="b">
            <v>0</v>
          </cell>
          <cell r="EA54" t="b">
            <v>0</v>
          </cell>
          <cell r="EB54" t="b">
            <v>0</v>
          </cell>
          <cell r="EC54" t="b">
            <v>0</v>
          </cell>
          <cell r="ED54" t="b">
            <v>0</v>
          </cell>
          <cell r="EE54" t="b">
            <v>0</v>
          </cell>
          <cell r="EF54" t="b">
            <v>1</v>
          </cell>
          <cell r="EG54" t="b">
            <v>0</v>
          </cell>
          <cell r="EH54" t="b">
            <v>0</v>
          </cell>
          <cell r="EI54" t="b">
            <v>1</v>
          </cell>
          <cell r="EJ54" t="b">
            <v>1</v>
          </cell>
          <cell r="EK54" t="b">
            <v>0</v>
          </cell>
          <cell r="EL54" t="b">
            <v>1</v>
          </cell>
        </row>
        <row r="55">
          <cell r="A55" t="str">
            <v>TEST</v>
          </cell>
          <cell r="B55" t="str">
            <v>DE2</v>
          </cell>
          <cell r="C55">
            <v>1</v>
          </cell>
          <cell r="D55">
            <v>0</v>
          </cell>
          <cell r="E55" t="str">
            <v>PWE-0001-000054</v>
          </cell>
          <cell r="F55">
            <v>42075</v>
          </cell>
          <cell r="G55">
            <v>42284</v>
          </cell>
          <cell r="H55">
            <v>42109</v>
          </cell>
          <cell r="O55">
            <v>0</v>
          </cell>
          <cell r="P55">
            <v>1</v>
          </cell>
          <cell r="Q55">
            <v>6</v>
          </cell>
          <cell r="R55">
            <v>3</v>
          </cell>
          <cell r="U55">
            <v>1</v>
          </cell>
          <cell r="V55">
            <v>1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1</v>
          </cell>
          <cell r="AD55">
            <v>0</v>
          </cell>
          <cell r="AE55">
            <v>0</v>
          </cell>
          <cell r="AG55">
            <v>0</v>
          </cell>
          <cell r="AH55">
            <v>0</v>
          </cell>
          <cell r="AJ55">
            <v>0</v>
          </cell>
          <cell r="AM55">
            <v>0</v>
          </cell>
          <cell r="AN55">
            <v>0</v>
          </cell>
          <cell r="AO55">
            <v>2</v>
          </cell>
          <cell r="AP55">
            <v>2</v>
          </cell>
          <cell r="AQ55">
            <v>4</v>
          </cell>
          <cell r="AR55">
            <v>0</v>
          </cell>
          <cell r="AS55">
            <v>0</v>
          </cell>
          <cell r="AT55">
            <v>2</v>
          </cell>
          <cell r="AU55" t="str">
            <v>{14,""}</v>
          </cell>
          <cell r="AV55" t="str">
            <v>{11,15,""}</v>
          </cell>
          <cell r="AW55">
            <v>0</v>
          </cell>
          <cell r="AX55">
            <v>1</v>
          </cell>
          <cell r="AY55">
            <v>0</v>
          </cell>
          <cell r="AZ55">
            <v>0</v>
          </cell>
          <cell r="BA55">
            <v>1</v>
          </cell>
          <cell r="BB55">
            <v>0</v>
          </cell>
          <cell r="BC55">
            <v>1</v>
          </cell>
          <cell r="BD55">
            <v>0</v>
          </cell>
          <cell r="BE55">
            <v>0</v>
          </cell>
          <cell r="BF55">
            <v>0</v>
          </cell>
          <cell r="BH55" t="str">
            <v>{1,2,3,""}</v>
          </cell>
          <cell r="BJ55" t="str">
            <v>{4,""}</v>
          </cell>
          <cell r="BK55" t="str">
            <v>keine</v>
          </cell>
          <cell r="CE55">
            <v>0</v>
          </cell>
          <cell r="CH55">
            <v>0</v>
          </cell>
          <cell r="CI55" t="str">
            <v>{5,""}</v>
          </cell>
          <cell r="CJ55" t="str">
            <v>keine</v>
          </cell>
          <cell r="CK55">
            <v>19</v>
          </cell>
          <cell r="CL55" t="str">
            <v>{2,""}</v>
          </cell>
          <cell r="CN55" t="str">
            <v>0</v>
          </cell>
          <cell r="CO55" t="str">
            <v>1</v>
          </cell>
          <cell r="CP55">
            <v>2</v>
          </cell>
          <cell r="CQ55">
            <v>1</v>
          </cell>
          <cell r="CR55">
            <v>0</v>
          </cell>
          <cell r="CS55">
            <v>0</v>
          </cell>
          <cell r="CT55">
            <v>1</v>
          </cell>
          <cell r="CU55">
            <v>1</v>
          </cell>
          <cell r="CV55">
            <v>0</v>
          </cell>
          <cell r="CZ55">
            <v>0</v>
          </cell>
          <cell r="DA55">
            <v>0</v>
          </cell>
          <cell r="DB55">
            <v>1</v>
          </cell>
          <cell r="DD55">
            <v>2</v>
          </cell>
          <cell r="DE55" t="str">
            <v>PWE.0001.15</v>
          </cell>
          <cell r="DF55" t="str">
            <v>BBZ Augsburg gGmbH</v>
          </cell>
          <cell r="DG55" t="str">
            <v>Perspektive Wiedereinstieg</v>
          </cell>
          <cell r="DH55" t="str">
            <v>c33db37c-58b9-4fee-9448-1053283ddee8</v>
          </cell>
          <cell r="DI55">
            <v>34</v>
          </cell>
          <cell r="DJ55">
            <v>100</v>
          </cell>
          <cell r="DK55">
            <v>100</v>
          </cell>
          <cell r="DL55">
            <v>2015</v>
          </cell>
          <cell r="DM55">
            <v>2015</v>
          </cell>
          <cell r="DN55" t="b">
            <v>0</v>
          </cell>
          <cell r="DO55" t="b">
            <v>0</v>
          </cell>
          <cell r="DP55" t="b">
            <v>1</v>
          </cell>
          <cell r="DQ55" t="b">
            <v>1</v>
          </cell>
          <cell r="DR55" t="b">
            <v>0</v>
          </cell>
          <cell r="DS55" t="b">
            <v>0</v>
          </cell>
          <cell r="DT55" t="b">
            <v>0</v>
          </cell>
          <cell r="DU55" t="b">
            <v>0</v>
          </cell>
          <cell r="DV55" t="b">
            <v>0</v>
          </cell>
          <cell r="DW55" t="b">
            <v>0</v>
          </cell>
          <cell r="DX55" t="b">
            <v>1</v>
          </cell>
          <cell r="DY55" t="b">
            <v>0</v>
          </cell>
          <cell r="DZ55" t="b">
            <v>0</v>
          </cell>
          <cell r="EA55" t="b">
            <v>0</v>
          </cell>
          <cell r="EB55" t="b">
            <v>1</v>
          </cell>
          <cell r="ED55" t="b">
            <v>0</v>
          </cell>
          <cell r="EE55" t="b">
            <v>0</v>
          </cell>
          <cell r="EF55" t="b">
            <v>1</v>
          </cell>
          <cell r="EG55" t="b">
            <v>0</v>
          </cell>
          <cell r="EH55" t="b">
            <v>0</v>
          </cell>
          <cell r="EI55" t="b">
            <v>0</v>
          </cell>
          <cell r="EJ55" t="b">
            <v>1</v>
          </cell>
          <cell r="EK55" t="b">
            <v>1</v>
          </cell>
          <cell r="EL55" t="b">
            <v>1</v>
          </cell>
        </row>
        <row r="56">
          <cell r="A56" t="str">
            <v>TEST</v>
          </cell>
          <cell r="B56" t="str">
            <v>DE2</v>
          </cell>
          <cell r="C56">
            <v>1</v>
          </cell>
          <cell r="D56">
            <v>0</v>
          </cell>
          <cell r="E56" t="str">
            <v>PWE-0001-000055</v>
          </cell>
          <cell r="F56">
            <v>42143</v>
          </cell>
          <cell r="G56">
            <v>43020</v>
          </cell>
          <cell r="H56">
            <v>42930</v>
          </cell>
          <cell r="L56">
            <v>0</v>
          </cell>
          <cell r="M56">
            <v>1</v>
          </cell>
          <cell r="N56">
            <v>0</v>
          </cell>
          <cell r="O56">
            <v>0</v>
          </cell>
          <cell r="P56">
            <v>1</v>
          </cell>
          <cell r="Q56">
            <v>6</v>
          </cell>
          <cell r="R56">
            <v>3</v>
          </cell>
          <cell r="U56">
            <v>1</v>
          </cell>
          <cell r="V56">
            <v>0</v>
          </cell>
          <cell r="W56">
            <v>1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1</v>
          </cell>
          <cell r="AC56">
            <v>1</v>
          </cell>
          <cell r="AD56">
            <v>0</v>
          </cell>
          <cell r="AE56">
            <v>0</v>
          </cell>
          <cell r="AG56">
            <v>0</v>
          </cell>
          <cell r="AH56">
            <v>1</v>
          </cell>
          <cell r="AJ56">
            <v>0</v>
          </cell>
          <cell r="AM56">
            <v>0</v>
          </cell>
          <cell r="AN56">
            <v>1</v>
          </cell>
          <cell r="AO56">
            <v>2</v>
          </cell>
          <cell r="AP56">
            <v>2</v>
          </cell>
          <cell r="AQ56">
            <v>4</v>
          </cell>
          <cell r="AR56">
            <v>1</v>
          </cell>
          <cell r="AS56">
            <v>0</v>
          </cell>
          <cell r="AT56">
            <v>1</v>
          </cell>
          <cell r="AU56" t="str">
            <v>{16,""}</v>
          </cell>
          <cell r="AV56" t="str">
            <v>{16,17,""}</v>
          </cell>
          <cell r="AW56">
            <v>0</v>
          </cell>
          <cell r="AX56">
            <v>2</v>
          </cell>
          <cell r="AY56">
            <v>0</v>
          </cell>
          <cell r="AZ56">
            <v>0</v>
          </cell>
          <cell r="BA56">
            <v>2</v>
          </cell>
          <cell r="BB56">
            <v>2</v>
          </cell>
          <cell r="BC56">
            <v>1</v>
          </cell>
          <cell r="BD56">
            <v>0</v>
          </cell>
          <cell r="BE56">
            <v>0</v>
          </cell>
          <cell r="BF56">
            <v>0</v>
          </cell>
          <cell r="BH56" t="str">
            <v>{1,2,3,""}</v>
          </cell>
          <cell r="BJ56" t="str">
            <v>{1,""}</v>
          </cell>
          <cell r="BL56" t="str">
            <v>{0,""}</v>
          </cell>
          <cell r="CE56">
            <v>1</v>
          </cell>
          <cell r="CH56">
            <v>0</v>
          </cell>
          <cell r="CI56" t="str">
            <v>{1,3,""}</v>
          </cell>
          <cell r="CK56">
            <v>16</v>
          </cell>
          <cell r="CL56" t="str">
            <v>{1,2,""}</v>
          </cell>
          <cell r="CN56" t="str">
            <v>0</v>
          </cell>
          <cell r="CO56" t="str">
            <v>1</v>
          </cell>
          <cell r="CP56">
            <v>1</v>
          </cell>
          <cell r="CQ56">
            <v>0</v>
          </cell>
          <cell r="CR56">
            <v>0</v>
          </cell>
          <cell r="CS56">
            <v>1</v>
          </cell>
          <cell r="CU56">
            <v>1</v>
          </cell>
          <cell r="CV56">
            <v>0</v>
          </cell>
          <cell r="CZ56">
            <v>1</v>
          </cell>
          <cell r="DA56">
            <v>0</v>
          </cell>
          <cell r="DB56">
            <v>1</v>
          </cell>
          <cell r="DD56">
            <v>3</v>
          </cell>
          <cell r="DE56" t="str">
            <v>PWE.0001.15</v>
          </cell>
          <cell r="DF56" t="str">
            <v>BBZ Augsburg gGmbH</v>
          </cell>
          <cell r="DG56" t="str">
            <v>Perspektive Wiedereinstieg</v>
          </cell>
          <cell r="DH56" t="str">
            <v>abb2703e-650f-48ca-a1bd-4c8cbf64f970</v>
          </cell>
          <cell r="DI56">
            <v>35</v>
          </cell>
          <cell r="DJ56">
            <v>100</v>
          </cell>
          <cell r="DK56">
            <v>100</v>
          </cell>
          <cell r="DL56">
            <v>2015</v>
          </cell>
          <cell r="DM56">
            <v>2017</v>
          </cell>
          <cell r="DN56" t="b">
            <v>0</v>
          </cell>
          <cell r="DO56" t="b">
            <v>0</v>
          </cell>
          <cell r="DP56" t="b">
            <v>1</v>
          </cell>
          <cell r="DQ56" t="b">
            <v>1</v>
          </cell>
          <cell r="DR56" t="b">
            <v>0</v>
          </cell>
          <cell r="DS56" t="b">
            <v>0</v>
          </cell>
          <cell r="DT56" t="b">
            <v>0</v>
          </cell>
          <cell r="DU56" t="b">
            <v>0</v>
          </cell>
          <cell r="DV56" t="b">
            <v>0</v>
          </cell>
          <cell r="DW56" t="b">
            <v>0</v>
          </cell>
          <cell r="DX56" t="b">
            <v>1</v>
          </cell>
          <cell r="DY56" t="b">
            <v>1</v>
          </cell>
          <cell r="DZ56" t="b">
            <v>1</v>
          </cell>
          <cell r="EA56" t="b">
            <v>1</v>
          </cell>
          <cell r="EB56" t="b">
            <v>1</v>
          </cell>
          <cell r="EC56" t="b">
            <v>0</v>
          </cell>
          <cell r="ED56" t="b">
            <v>0</v>
          </cell>
          <cell r="EE56" t="b">
            <v>0</v>
          </cell>
          <cell r="EF56" t="b">
            <v>1</v>
          </cell>
          <cell r="EG56" t="b">
            <v>0</v>
          </cell>
          <cell r="EH56" t="b">
            <v>0</v>
          </cell>
          <cell r="EI56" t="b">
            <v>1</v>
          </cell>
          <cell r="EJ56" t="b">
            <v>0</v>
          </cell>
          <cell r="EK56" t="b">
            <v>1</v>
          </cell>
          <cell r="EL56" t="b">
            <v>1</v>
          </cell>
        </row>
        <row r="57">
          <cell r="A57" t="str">
            <v>TEST</v>
          </cell>
          <cell r="B57" t="str">
            <v>DE2</v>
          </cell>
          <cell r="C57">
            <v>1</v>
          </cell>
          <cell r="D57">
            <v>0</v>
          </cell>
          <cell r="E57" t="str">
            <v>PWE-0001-000056</v>
          </cell>
          <cell r="F57">
            <v>42303</v>
          </cell>
          <cell r="G57">
            <v>42512</v>
          </cell>
          <cell r="H57">
            <v>42374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1</v>
          </cell>
          <cell r="Q57">
            <v>7</v>
          </cell>
          <cell r="R57">
            <v>3</v>
          </cell>
          <cell r="U57">
            <v>1</v>
          </cell>
          <cell r="V57">
            <v>1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G57">
            <v>0</v>
          </cell>
          <cell r="AH57">
            <v>0</v>
          </cell>
          <cell r="AJ57">
            <v>1</v>
          </cell>
          <cell r="AK57">
            <v>1</v>
          </cell>
          <cell r="AM57">
            <v>1</v>
          </cell>
          <cell r="AN57">
            <v>1</v>
          </cell>
          <cell r="AO57">
            <v>2</v>
          </cell>
          <cell r="AP57">
            <v>2</v>
          </cell>
          <cell r="AQ57">
            <v>4</v>
          </cell>
          <cell r="AR57">
            <v>0</v>
          </cell>
          <cell r="AS57">
            <v>1</v>
          </cell>
          <cell r="AU57" t="str">
            <v>{16,""}</v>
          </cell>
          <cell r="AV57" t="str">
            <v>{10,14,15,16,""}</v>
          </cell>
          <cell r="AW57">
            <v>0</v>
          </cell>
          <cell r="AX57">
            <v>4</v>
          </cell>
          <cell r="AY57">
            <v>0</v>
          </cell>
          <cell r="AZ57">
            <v>1</v>
          </cell>
          <cell r="BB57">
            <v>0</v>
          </cell>
          <cell r="BC57">
            <v>1</v>
          </cell>
          <cell r="BD57">
            <v>0</v>
          </cell>
          <cell r="BE57">
            <v>0</v>
          </cell>
          <cell r="BF57">
            <v>0</v>
          </cell>
          <cell r="BH57" t="str">
            <v>{1,2,3,""}</v>
          </cell>
          <cell r="BJ57" t="str">
            <v>{1,2,""}</v>
          </cell>
          <cell r="CH57">
            <v>1</v>
          </cell>
          <cell r="CI57" t="str">
            <v>{5,""}</v>
          </cell>
          <cell r="CJ57" t="str">
            <v>keine</v>
          </cell>
          <cell r="CK57">
            <v>16</v>
          </cell>
          <cell r="CL57" t="str">
            <v>{1,2,5,""}</v>
          </cell>
          <cell r="CM57" t="str">
            <v>Jobhunting</v>
          </cell>
          <cell r="CN57" t="str">
            <v>0</v>
          </cell>
          <cell r="CO57" t="str">
            <v>1</v>
          </cell>
          <cell r="CP57">
            <v>2</v>
          </cell>
          <cell r="CQ57">
            <v>1</v>
          </cell>
          <cell r="CR57">
            <v>0</v>
          </cell>
          <cell r="CS57">
            <v>1</v>
          </cell>
          <cell r="CU57">
            <v>0</v>
          </cell>
          <cell r="CV57">
            <v>0</v>
          </cell>
          <cell r="CZ57">
            <v>0</v>
          </cell>
          <cell r="DA57">
            <v>0</v>
          </cell>
          <cell r="DB57">
            <v>1</v>
          </cell>
          <cell r="DD57">
            <v>4</v>
          </cell>
          <cell r="DE57" t="str">
            <v>PWE.0001.15</v>
          </cell>
          <cell r="DF57" t="str">
            <v>BBZ Augsburg gGmbH</v>
          </cell>
          <cell r="DG57" t="str">
            <v>Perspektive Wiedereinstieg</v>
          </cell>
          <cell r="DH57" t="str">
            <v>feeadb07-a8fd-421d-b60b-500f07a77481</v>
          </cell>
          <cell r="DI57">
            <v>39</v>
          </cell>
          <cell r="DJ57">
            <v>100</v>
          </cell>
          <cell r="DK57">
            <v>100</v>
          </cell>
          <cell r="DL57">
            <v>2015</v>
          </cell>
          <cell r="DM57">
            <v>2016</v>
          </cell>
          <cell r="DN57" t="b">
            <v>1</v>
          </cell>
          <cell r="DO57" t="b">
            <v>0</v>
          </cell>
          <cell r="DP57" t="b">
            <v>0</v>
          </cell>
          <cell r="DQ57" t="b">
            <v>0</v>
          </cell>
          <cell r="DR57" t="b">
            <v>0</v>
          </cell>
          <cell r="DS57" t="b">
            <v>0</v>
          </cell>
          <cell r="DT57" t="b">
            <v>0</v>
          </cell>
          <cell r="DU57" t="b">
            <v>0</v>
          </cell>
          <cell r="DV57" t="b">
            <v>0</v>
          </cell>
          <cell r="DW57" t="b">
            <v>0</v>
          </cell>
          <cell r="DX57" t="b">
            <v>1</v>
          </cell>
          <cell r="DY57" t="b">
            <v>0</v>
          </cell>
          <cell r="DZ57" t="b">
            <v>0</v>
          </cell>
          <cell r="EA57" t="b">
            <v>0</v>
          </cell>
          <cell r="EB57" t="b">
            <v>0</v>
          </cell>
          <cell r="EC57" t="b">
            <v>0</v>
          </cell>
          <cell r="ED57" t="b">
            <v>0</v>
          </cell>
          <cell r="EE57" t="b">
            <v>0</v>
          </cell>
          <cell r="EF57" t="b">
            <v>1</v>
          </cell>
          <cell r="EG57" t="b">
            <v>0</v>
          </cell>
          <cell r="EH57" t="b">
            <v>0</v>
          </cell>
          <cell r="EI57" t="b">
            <v>0</v>
          </cell>
          <cell r="EJ57" t="b">
            <v>1</v>
          </cell>
          <cell r="EK57" t="b">
            <v>0</v>
          </cell>
          <cell r="EL57" t="b">
            <v>1</v>
          </cell>
        </row>
        <row r="58">
          <cell r="A58" t="str">
            <v>TEST</v>
          </cell>
          <cell r="B58" t="str">
            <v>DE2</v>
          </cell>
          <cell r="C58">
            <v>1</v>
          </cell>
          <cell r="D58">
            <v>0</v>
          </cell>
          <cell r="E58" t="str">
            <v>PWE-0001-000057</v>
          </cell>
          <cell r="F58">
            <v>42240</v>
          </cell>
          <cell r="G58">
            <v>42419</v>
          </cell>
          <cell r="H58">
            <v>42355</v>
          </cell>
          <cell r="L58">
            <v>0</v>
          </cell>
          <cell r="M58">
            <v>1</v>
          </cell>
          <cell r="N58">
            <v>0</v>
          </cell>
          <cell r="O58">
            <v>0</v>
          </cell>
          <cell r="P58">
            <v>1</v>
          </cell>
          <cell r="Q58">
            <v>6</v>
          </cell>
          <cell r="R58">
            <v>3</v>
          </cell>
          <cell r="U58">
            <v>1</v>
          </cell>
          <cell r="V58">
            <v>1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G58">
            <v>0</v>
          </cell>
          <cell r="AH58">
            <v>0</v>
          </cell>
          <cell r="AJ58">
            <v>1</v>
          </cell>
          <cell r="AK58">
            <v>0</v>
          </cell>
          <cell r="AM58">
            <v>1</v>
          </cell>
          <cell r="AN58">
            <v>1</v>
          </cell>
          <cell r="AO58">
            <v>2</v>
          </cell>
          <cell r="AP58">
            <v>2</v>
          </cell>
          <cell r="AQ58">
            <v>4</v>
          </cell>
          <cell r="AR58">
            <v>0</v>
          </cell>
          <cell r="AS58">
            <v>0</v>
          </cell>
          <cell r="AT58">
            <v>2</v>
          </cell>
          <cell r="AU58" t="str">
            <v>{8,10,21,""}</v>
          </cell>
          <cell r="AV58" t="str">
            <v>{8,12,14,""}</v>
          </cell>
          <cell r="AW58">
            <v>0</v>
          </cell>
          <cell r="AX58">
            <v>1</v>
          </cell>
          <cell r="AY58">
            <v>0</v>
          </cell>
          <cell r="AZ58">
            <v>1</v>
          </cell>
          <cell r="BB58">
            <v>0</v>
          </cell>
          <cell r="BC58">
            <v>1</v>
          </cell>
          <cell r="BD58">
            <v>0</v>
          </cell>
          <cell r="BE58">
            <v>0</v>
          </cell>
          <cell r="BF58">
            <v>0</v>
          </cell>
          <cell r="BH58" t="str">
            <v>{1,3,""}</v>
          </cell>
          <cell r="BJ58" t="str">
            <v>{4,""}</v>
          </cell>
          <cell r="BK58" t="str">
            <v>keine</v>
          </cell>
          <cell r="CE58">
            <v>0</v>
          </cell>
          <cell r="CH58">
            <v>0</v>
          </cell>
          <cell r="CI58" t="str">
            <v>{3,""}</v>
          </cell>
          <cell r="CK58">
            <v>4</v>
          </cell>
          <cell r="CL58" t="str">
            <v>{1,""}</v>
          </cell>
          <cell r="CN58" t="str">
            <v>0</v>
          </cell>
          <cell r="CO58" t="str">
            <v>1</v>
          </cell>
          <cell r="CP58">
            <v>2</v>
          </cell>
          <cell r="CQ58">
            <v>1</v>
          </cell>
          <cell r="CR58">
            <v>0</v>
          </cell>
          <cell r="CS58">
            <v>1</v>
          </cell>
          <cell r="CU58">
            <v>1</v>
          </cell>
          <cell r="CV58">
            <v>0</v>
          </cell>
          <cell r="CZ58">
            <v>1</v>
          </cell>
          <cell r="DA58">
            <v>0</v>
          </cell>
          <cell r="DB58">
            <v>1</v>
          </cell>
          <cell r="DD58">
            <v>1</v>
          </cell>
          <cell r="DE58" t="str">
            <v>PWE.0001.15</v>
          </cell>
          <cell r="DF58" t="str">
            <v>BBZ Augsburg gGmbH</v>
          </cell>
          <cell r="DG58" t="str">
            <v>Perspektive Wiedereinstieg</v>
          </cell>
          <cell r="DH58" t="str">
            <v>f3363144-7bc6-4608-a7f5-92a2c50173ad</v>
          </cell>
          <cell r="DI58">
            <v>37</v>
          </cell>
          <cell r="DJ58">
            <v>100</v>
          </cell>
          <cell r="DK58">
            <v>100</v>
          </cell>
          <cell r="DL58">
            <v>2015</v>
          </cell>
          <cell r="DM58">
            <v>2015</v>
          </cell>
          <cell r="DN58" t="b">
            <v>1</v>
          </cell>
          <cell r="DO58" t="b">
            <v>0</v>
          </cell>
          <cell r="DP58" t="b">
            <v>0</v>
          </cell>
          <cell r="DQ58" t="b">
            <v>0</v>
          </cell>
          <cell r="DR58" t="b">
            <v>0</v>
          </cell>
          <cell r="DS58" t="b">
            <v>0</v>
          </cell>
          <cell r="DT58" t="b">
            <v>0</v>
          </cell>
          <cell r="DU58" t="b">
            <v>0</v>
          </cell>
          <cell r="DV58" t="b">
            <v>0</v>
          </cell>
          <cell r="DW58" t="b">
            <v>0</v>
          </cell>
          <cell r="DX58" t="b">
            <v>1</v>
          </cell>
          <cell r="DY58" t="b">
            <v>0</v>
          </cell>
          <cell r="DZ58" t="b">
            <v>0</v>
          </cell>
          <cell r="EA58" t="b">
            <v>0</v>
          </cell>
          <cell r="EB58" t="b">
            <v>1</v>
          </cell>
          <cell r="EC58" t="b">
            <v>0</v>
          </cell>
          <cell r="ED58" t="b">
            <v>0</v>
          </cell>
          <cell r="EE58" t="b">
            <v>0</v>
          </cell>
          <cell r="EF58" t="b">
            <v>1</v>
          </cell>
          <cell r="EG58" t="b">
            <v>0</v>
          </cell>
          <cell r="EH58" t="b">
            <v>0</v>
          </cell>
          <cell r="EI58" t="b">
            <v>1</v>
          </cell>
          <cell r="EJ58" t="b">
            <v>1</v>
          </cell>
          <cell r="EK58" t="b">
            <v>1</v>
          </cell>
          <cell r="EL58" t="b">
            <v>1</v>
          </cell>
        </row>
        <row r="59">
          <cell r="A59" t="str">
            <v>TEST</v>
          </cell>
          <cell r="B59" t="str">
            <v>DE2</v>
          </cell>
          <cell r="C59">
            <v>1</v>
          </cell>
          <cell r="D59">
            <v>0</v>
          </cell>
          <cell r="E59" t="str">
            <v>PWE-0001-000058</v>
          </cell>
          <cell r="F59">
            <v>42039</v>
          </cell>
          <cell r="G59">
            <v>42218</v>
          </cell>
          <cell r="H59">
            <v>42185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1</v>
          </cell>
          <cell r="Q59">
            <v>3</v>
          </cell>
          <cell r="R59">
            <v>1</v>
          </cell>
          <cell r="U59">
            <v>1</v>
          </cell>
          <cell r="V59">
            <v>1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1</v>
          </cell>
          <cell r="AC59">
            <v>0</v>
          </cell>
          <cell r="AD59">
            <v>0</v>
          </cell>
          <cell r="AE59">
            <v>0</v>
          </cell>
          <cell r="AG59">
            <v>0</v>
          </cell>
          <cell r="AH59">
            <v>0</v>
          </cell>
          <cell r="AJ59">
            <v>0</v>
          </cell>
          <cell r="AM59">
            <v>0</v>
          </cell>
          <cell r="AN59">
            <v>1</v>
          </cell>
          <cell r="AO59">
            <v>4</v>
          </cell>
          <cell r="AP59">
            <v>2</v>
          </cell>
          <cell r="AQ59">
            <v>4</v>
          </cell>
          <cell r="AR59">
            <v>1</v>
          </cell>
          <cell r="AS59">
            <v>0</v>
          </cell>
          <cell r="AT59">
            <v>2</v>
          </cell>
          <cell r="AU59" t="str">
            <v>{12,17,""}</v>
          </cell>
          <cell r="AV59" t="str">
            <v>{17,""}</v>
          </cell>
          <cell r="AW59">
            <v>0</v>
          </cell>
          <cell r="AX59">
            <v>3</v>
          </cell>
          <cell r="AY59">
            <v>0</v>
          </cell>
          <cell r="AZ59">
            <v>1</v>
          </cell>
          <cell r="BB59">
            <v>0</v>
          </cell>
          <cell r="BC59">
            <v>1</v>
          </cell>
          <cell r="BD59">
            <v>0</v>
          </cell>
          <cell r="BE59">
            <v>0</v>
          </cell>
          <cell r="BF59">
            <v>0</v>
          </cell>
          <cell r="BH59" t="str">
            <v>{1,3,""}</v>
          </cell>
          <cell r="BJ59" t="str">
            <v>{1,""}</v>
          </cell>
          <cell r="CE59">
            <v>0</v>
          </cell>
          <cell r="CH59">
            <v>0</v>
          </cell>
          <cell r="CI59" t="str">
            <v>{5,""}</v>
          </cell>
          <cell r="CJ59" t="str">
            <v>Jobhunting</v>
          </cell>
          <cell r="CK59">
            <v>17</v>
          </cell>
          <cell r="CL59" t="str">
            <v>{1,2,""}</v>
          </cell>
          <cell r="CN59" t="str">
            <v>1</v>
          </cell>
          <cell r="CO59" t="str">
            <v>1</v>
          </cell>
          <cell r="CP59">
            <v>2</v>
          </cell>
          <cell r="CQ59">
            <v>1</v>
          </cell>
          <cell r="CR59">
            <v>0</v>
          </cell>
          <cell r="CS59">
            <v>1</v>
          </cell>
          <cell r="CU59">
            <v>1</v>
          </cell>
          <cell r="CV59">
            <v>0</v>
          </cell>
          <cell r="CZ59">
            <v>0</v>
          </cell>
          <cell r="DA59">
            <v>0</v>
          </cell>
          <cell r="DB59">
            <v>1</v>
          </cell>
          <cell r="DD59">
            <v>3</v>
          </cell>
          <cell r="DE59" t="str">
            <v>PWE.0001.15</v>
          </cell>
          <cell r="DF59" t="str">
            <v>BBZ Augsburg gGmbH</v>
          </cell>
          <cell r="DG59" t="str">
            <v>Perspektive Wiedereinstieg</v>
          </cell>
          <cell r="DH59" t="str">
            <v>985dd1cf-2b70-4754-b548-674ebf370a9f</v>
          </cell>
          <cell r="DI59">
            <v>38</v>
          </cell>
          <cell r="DJ59">
            <v>100</v>
          </cell>
          <cell r="DK59">
            <v>100</v>
          </cell>
          <cell r="DL59">
            <v>2015</v>
          </cell>
          <cell r="DM59">
            <v>2015</v>
          </cell>
          <cell r="DN59" t="b">
            <v>0</v>
          </cell>
          <cell r="DO59" t="b">
            <v>0</v>
          </cell>
          <cell r="DP59" t="b">
            <v>1</v>
          </cell>
          <cell r="DQ59" t="b">
            <v>1</v>
          </cell>
          <cell r="DR59" t="b">
            <v>0</v>
          </cell>
          <cell r="DS59" t="b">
            <v>0</v>
          </cell>
          <cell r="DT59" t="b">
            <v>0</v>
          </cell>
          <cell r="DU59" t="b">
            <v>0</v>
          </cell>
          <cell r="DV59" t="b">
            <v>0</v>
          </cell>
          <cell r="DW59" t="b">
            <v>1</v>
          </cell>
          <cell r="DX59" t="b">
            <v>0</v>
          </cell>
          <cell r="DY59" t="b">
            <v>0</v>
          </cell>
          <cell r="DZ59" t="b">
            <v>0</v>
          </cell>
          <cell r="EA59" t="b">
            <v>0</v>
          </cell>
          <cell r="EB59" t="b">
            <v>0</v>
          </cell>
          <cell r="EC59" t="b">
            <v>0</v>
          </cell>
          <cell r="ED59" t="b">
            <v>0</v>
          </cell>
          <cell r="EE59" t="b">
            <v>0</v>
          </cell>
          <cell r="EF59" t="b">
            <v>1</v>
          </cell>
          <cell r="EG59" t="b">
            <v>0</v>
          </cell>
          <cell r="EH59" t="b">
            <v>0</v>
          </cell>
          <cell r="EI59" t="b">
            <v>0</v>
          </cell>
          <cell r="EJ59" t="b">
            <v>1</v>
          </cell>
          <cell r="EK59" t="b">
            <v>0</v>
          </cell>
          <cell r="EL59" t="b">
            <v>1</v>
          </cell>
        </row>
        <row r="60">
          <cell r="A60" t="str">
            <v>TEST</v>
          </cell>
          <cell r="B60" t="str">
            <v>DE2</v>
          </cell>
          <cell r="C60">
            <v>1</v>
          </cell>
          <cell r="D60">
            <v>0</v>
          </cell>
          <cell r="E60" t="str">
            <v>PWE-0001-000059</v>
          </cell>
          <cell r="F60">
            <v>42388</v>
          </cell>
          <cell r="G60">
            <v>42567</v>
          </cell>
          <cell r="H60">
            <v>42428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1</v>
          </cell>
          <cell r="Q60">
            <v>6</v>
          </cell>
          <cell r="R60">
            <v>3</v>
          </cell>
          <cell r="U60">
            <v>1</v>
          </cell>
          <cell r="V60">
            <v>1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1</v>
          </cell>
          <cell r="AD60">
            <v>0</v>
          </cell>
          <cell r="AE60">
            <v>0</v>
          </cell>
          <cell r="AG60">
            <v>0</v>
          </cell>
          <cell r="AH60">
            <v>1</v>
          </cell>
          <cell r="AJ60">
            <v>0</v>
          </cell>
          <cell r="AM60">
            <v>0</v>
          </cell>
          <cell r="AN60">
            <v>1</v>
          </cell>
          <cell r="AO60">
            <v>4</v>
          </cell>
          <cell r="AP60">
            <v>1</v>
          </cell>
          <cell r="AQ60">
            <v>4</v>
          </cell>
          <cell r="AR60">
            <v>1</v>
          </cell>
          <cell r="AS60">
            <v>0</v>
          </cell>
          <cell r="AT60">
            <v>2</v>
          </cell>
          <cell r="AU60" t="str">
            <v>{16,""}</v>
          </cell>
          <cell r="AV60" t="str">
            <v>{15,16,17,""}</v>
          </cell>
          <cell r="AW60">
            <v>0</v>
          </cell>
          <cell r="AX60">
            <v>3</v>
          </cell>
          <cell r="AY60">
            <v>1</v>
          </cell>
          <cell r="AZ60">
            <v>0</v>
          </cell>
          <cell r="BA60">
            <v>2</v>
          </cell>
          <cell r="BB60">
            <v>2</v>
          </cell>
          <cell r="BC60">
            <v>1</v>
          </cell>
          <cell r="BD60">
            <v>0</v>
          </cell>
          <cell r="BE60">
            <v>0</v>
          </cell>
          <cell r="BF60">
            <v>0</v>
          </cell>
          <cell r="BH60" t="str">
            <v>{2,""}</v>
          </cell>
          <cell r="BJ60" t="str">
            <v>{1,""}</v>
          </cell>
          <cell r="CE60">
            <v>1</v>
          </cell>
          <cell r="CH60">
            <v>0</v>
          </cell>
          <cell r="CI60" t="str">
            <v>{5,""}</v>
          </cell>
          <cell r="CJ60" t="str">
            <v>Jobhunting</v>
          </cell>
          <cell r="CK60">
            <v>17</v>
          </cell>
          <cell r="CL60" t="str">
            <v>{2,""}</v>
          </cell>
          <cell r="CN60" t="str">
            <v>1</v>
          </cell>
          <cell r="CO60" t="str">
            <v>1</v>
          </cell>
          <cell r="CP60">
            <v>1</v>
          </cell>
          <cell r="CQ60">
            <v>0</v>
          </cell>
          <cell r="CR60">
            <v>0</v>
          </cell>
          <cell r="CS60">
            <v>0</v>
          </cell>
          <cell r="CT60">
            <v>1</v>
          </cell>
          <cell r="CU60">
            <v>0</v>
          </cell>
          <cell r="CV60">
            <v>0</v>
          </cell>
          <cell r="CW60">
            <v>1</v>
          </cell>
          <cell r="CX60">
            <v>1</v>
          </cell>
          <cell r="CY60">
            <v>1</v>
          </cell>
          <cell r="CZ60">
            <v>1</v>
          </cell>
          <cell r="DA60">
            <v>0</v>
          </cell>
          <cell r="DB60">
            <v>1</v>
          </cell>
          <cell r="DD60">
            <v>3</v>
          </cell>
          <cell r="DE60" t="str">
            <v>PWE.0001.15</v>
          </cell>
          <cell r="DF60" t="str">
            <v>BBZ Augsburg gGmbH</v>
          </cell>
          <cell r="DG60" t="str">
            <v>Perspektive Wiedereinstieg</v>
          </cell>
          <cell r="DH60" t="str">
            <v>a00d7286-de97-49c2-95c8-035007fa4506</v>
          </cell>
          <cell r="DI60">
            <v>42</v>
          </cell>
          <cell r="DJ60">
            <v>100</v>
          </cell>
          <cell r="DK60">
            <v>100</v>
          </cell>
          <cell r="DL60">
            <v>2016</v>
          </cell>
          <cell r="DM60">
            <v>2016</v>
          </cell>
          <cell r="DN60" t="b">
            <v>0</v>
          </cell>
          <cell r="DO60" t="b">
            <v>0</v>
          </cell>
          <cell r="DP60" t="b">
            <v>0</v>
          </cell>
          <cell r="DQ60" t="b">
            <v>0</v>
          </cell>
          <cell r="DR60" t="b">
            <v>1</v>
          </cell>
          <cell r="DS60" t="b">
            <v>0</v>
          </cell>
          <cell r="DT60" t="b">
            <v>0</v>
          </cell>
          <cell r="DU60" t="b">
            <v>0</v>
          </cell>
          <cell r="DV60" t="b">
            <v>0</v>
          </cell>
          <cell r="DW60" t="b">
            <v>0</v>
          </cell>
          <cell r="DX60" t="b">
            <v>1</v>
          </cell>
          <cell r="DY60" t="b">
            <v>0</v>
          </cell>
          <cell r="DZ60" t="b">
            <v>0</v>
          </cell>
          <cell r="EA60" t="b">
            <v>0</v>
          </cell>
          <cell r="EB60" t="b">
            <v>0</v>
          </cell>
          <cell r="EC60" t="b">
            <v>0</v>
          </cell>
          <cell r="ED60" t="b">
            <v>0</v>
          </cell>
          <cell r="EE60" t="b">
            <v>0</v>
          </cell>
          <cell r="EF60" t="b">
            <v>1</v>
          </cell>
          <cell r="EG60" t="b">
            <v>0</v>
          </cell>
          <cell r="EH60" t="b">
            <v>0</v>
          </cell>
          <cell r="EI60" t="b">
            <v>1</v>
          </cell>
          <cell r="EJ60" t="b">
            <v>0</v>
          </cell>
          <cell r="EK60" t="b">
            <v>0</v>
          </cell>
          <cell r="EL60" t="b">
            <v>1</v>
          </cell>
        </row>
        <row r="61">
          <cell r="A61" t="str">
            <v>TEST</v>
          </cell>
          <cell r="B61" t="str">
            <v>DE2</v>
          </cell>
          <cell r="C61">
            <v>1</v>
          </cell>
          <cell r="D61">
            <v>0</v>
          </cell>
          <cell r="E61" t="str">
            <v>PWE-0001-000060</v>
          </cell>
          <cell r="F61">
            <v>42387</v>
          </cell>
          <cell r="G61">
            <v>42566</v>
          </cell>
          <cell r="H61">
            <v>42561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1</v>
          </cell>
          <cell r="Q61">
            <v>7</v>
          </cell>
          <cell r="R61">
            <v>3</v>
          </cell>
          <cell r="U61">
            <v>1</v>
          </cell>
          <cell r="V61">
            <v>1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1</v>
          </cell>
          <cell r="AC61">
            <v>0</v>
          </cell>
          <cell r="AD61">
            <v>0</v>
          </cell>
          <cell r="AE61">
            <v>0</v>
          </cell>
          <cell r="AG61">
            <v>0</v>
          </cell>
          <cell r="AH61">
            <v>0</v>
          </cell>
          <cell r="AJ61">
            <v>0</v>
          </cell>
          <cell r="AM61">
            <v>0</v>
          </cell>
          <cell r="AN61">
            <v>1</v>
          </cell>
          <cell r="AO61">
            <v>3</v>
          </cell>
          <cell r="AP61">
            <v>4</v>
          </cell>
          <cell r="AQ61">
            <v>4</v>
          </cell>
          <cell r="AR61">
            <v>0</v>
          </cell>
          <cell r="AS61">
            <v>0</v>
          </cell>
          <cell r="AT61">
            <v>1</v>
          </cell>
          <cell r="AU61" t="str">
            <v>{16,""}</v>
          </cell>
          <cell r="AV61" t="str">
            <v>{11,13,15,16,17,18,""}</v>
          </cell>
          <cell r="AW61">
            <v>0</v>
          </cell>
          <cell r="AX61">
            <v>4</v>
          </cell>
          <cell r="AY61">
            <v>0</v>
          </cell>
          <cell r="AZ61">
            <v>1</v>
          </cell>
          <cell r="BB61">
            <v>0</v>
          </cell>
          <cell r="BC61">
            <v>1</v>
          </cell>
          <cell r="BD61">
            <v>1</v>
          </cell>
          <cell r="BE61">
            <v>1</v>
          </cell>
          <cell r="BF61">
            <v>0</v>
          </cell>
          <cell r="BH61" t="str">
            <v>{1,""}</v>
          </cell>
          <cell r="BJ61" t="str">
            <v>{1,2,""}</v>
          </cell>
          <cell r="CE61">
            <v>1</v>
          </cell>
          <cell r="CH61">
            <v>0</v>
          </cell>
          <cell r="CI61" t="str">
            <v>{5,""}</v>
          </cell>
          <cell r="CJ61" t="str">
            <v>Jobhunting</v>
          </cell>
          <cell r="CL61" t="str">
            <v>{1,""}</v>
          </cell>
          <cell r="CQ61">
            <v>0</v>
          </cell>
          <cell r="CR61">
            <v>0</v>
          </cell>
          <cell r="CS61">
            <v>1</v>
          </cell>
          <cell r="CV61">
            <v>4</v>
          </cell>
          <cell r="CZ61">
            <v>0</v>
          </cell>
          <cell r="DA61">
            <v>1</v>
          </cell>
          <cell r="DB61">
            <v>1</v>
          </cell>
          <cell r="DE61" t="str">
            <v>PWE.0001.15</v>
          </cell>
          <cell r="DF61" t="str">
            <v>BBZ Augsburg gGmbH</v>
          </cell>
          <cell r="DG61" t="str">
            <v>Perspektive Wiedereinstieg</v>
          </cell>
          <cell r="DH61" t="str">
            <v>d509c46a-16d1-4305-a7be-3a4a3638abb4</v>
          </cell>
          <cell r="DI61">
            <v>37</v>
          </cell>
          <cell r="DJ61">
            <v>100</v>
          </cell>
          <cell r="DK61">
            <v>100</v>
          </cell>
          <cell r="DL61">
            <v>2016</v>
          </cell>
          <cell r="DM61">
            <v>2016</v>
          </cell>
          <cell r="DN61" t="b">
            <v>0</v>
          </cell>
          <cell r="DO61" t="b">
            <v>0</v>
          </cell>
          <cell r="DP61" t="b">
            <v>1</v>
          </cell>
          <cell r="DQ61" t="b">
            <v>1</v>
          </cell>
          <cell r="DR61" t="b">
            <v>0</v>
          </cell>
          <cell r="DS61" t="b">
            <v>0</v>
          </cell>
          <cell r="DT61" t="b">
            <v>0</v>
          </cell>
          <cell r="DU61" t="b">
            <v>0</v>
          </cell>
          <cell r="DV61" t="b">
            <v>0</v>
          </cell>
          <cell r="DW61" t="b">
            <v>0</v>
          </cell>
          <cell r="DX61" t="b">
            <v>1</v>
          </cell>
          <cell r="DY61" t="b">
            <v>0</v>
          </cell>
          <cell r="DZ61" t="b">
            <v>0</v>
          </cell>
          <cell r="EA61" t="b">
            <v>0</v>
          </cell>
          <cell r="EB61" t="b">
            <v>0</v>
          </cell>
          <cell r="EC61" t="b">
            <v>0</v>
          </cell>
          <cell r="ED61" t="b">
            <v>0</v>
          </cell>
          <cell r="EE61" t="b">
            <v>0</v>
          </cell>
          <cell r="EF61" t="b">
            <v>1</v>
          </cell>
          <cell r="EG61" t="b">
            <v>0</v>
          </cell>
          <cell r="EH61" t="b">
            <v>1</v>
          </cell>
          <cell r="EI61" t="b">
            <v>0</v>
          </cell>
          <cell r="EJ61" t="b">
            <v>0</v>
          </cell>
          <cell r="EK61" t="b">
            <v>0</v>
          </cell>
          <cell r="EL61" t="b">
            <v>1</v>
          </cell>
        </row>
        <row r="62">
          <cell r="A62" t="str">
            <v>TEST</v>
          </cell>
          <cell r="B62" t="str">
            <v>DE2</v>
          </cell>
          <cell r="C62">
            <v>1</v>
          </cell>
          <cell r="D62">
            <v>0</v>
          </cell>
          <cell r="E62" t="str">
            <v>PWE-0001-000061</v>
          </cell>
          <cell r="F62">
            <v>42005</v>
          </cell>
          <cell r="G62">
            <v>42459</v>
          </cell>
          <cell r="H62">
            <v>42459</v>
          </cell>
          <cell r="L62">
            <v>0</v>
          </cell>
          <cell r="M62">
            <v>1</v>
          </cell>
          <cell r="N62">
            <v>0</v>
          </cell>
          <cell r="O62">
            <v>0</v>
          </cell>
          <cell r="P62">
            <v>1</v>
          </cell>
          <cell r="Q62">
            <v>2</v>
          </cell>
          <cell r="R62">
            <v>1</v>
          </cell>
          <cell r="U62">
            <v>1</v>
          </cell>
          <cell r="V62">
            <v>0</v>
          </cell>
          <cell r="W62">
            <v>1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G62">
            <v>0</v>
          </cell>
          <cell r="AH62">
            <v>0</v>
          </cell>
          <cell r="AJ62">
            <v>1</v>
          </cell>
          <cell r="AK62">
            <v>24</v>
          </cell>
          <cell r="AL62">
            <v>0</v>
          </cell>
          <cell r="AM62">
            <v>2</v>
          </cell>
          <cell r="AN62">
            <v>1</v>
          </cell>
          <cell r="AO62">
            <v>2</v>
          </cell>
          <cell r="AP62">
            <v>1</v>
          </cell>
          <cell r="AQ62">
            <v>4</v>
          </cell>
          <cell r="AR62">
            <v>0</v>
          </cell>
          <cell r="AS62">
            <v>0</v>
          </cell>
          <cell r="AT62">
            <v>3</v>
          </cell>
          <cell r="AU62" t="str">
            <v>{16,""}</v>
          </cell>
          <cell r="AV62" t="str">
            <v>{7,14,15,16,17,19,""}</v>
          </cell>
          <cell r="AW62">
            <v>0</v>
          </cell>
          <cell r="AX62">
            <v>3</v>
          </cell>
          <cell r="AY62">
            <v>0</v>
          </cell>
          <cell r="AZ62">
            <v>0</v>
          </cell>
          <cell r="BA62">
            <v>2</v>
          </cell>
          <cell r="BB62">
            <v>0</v>
          </cell>
          <cell r="BC62">
            <v>1</v>
          </cell>
          <cell r="BD62">
            <v>0</v>
          </cell>
          <cell r="BE62">
            <v>0</v>
          </cell>
          <cell r="BF62">
            <v>0</v>
          </cell>
          <cell r="BH62" t="str">
            <v>{1,2,3,4,""}</v>
          </cell>
          <cell r="BI62" t="str">
            <v>Zielfindung, Strategie- und Perspektivenentwicklung</v>
          </cell>
          <cell r="BJ62" t="str">
            <v>{1,2,""}</v>
          </cell>
          <cell r="BL62" t="str">
            <v>{1,""}</v>
          </cell>
          <cell r="CE62">
            <v>2</v>
          </cell>
          <cell r="CH62">
            <v>0</v>
          </cell>
          <cell r="CI62" t="str">
            <v>{3,""}</v>
          </cell>
          <cell r="CL62" t="str">
            <v>{2,""}</v>
          </cell>
          <cell r="CP62">
            <v>2</v>
          </cell>
          <cell r="CQ62">
            <v>0</v>
          </cell>
          <cell r="CR62">
            <v>0</v>
          </cell>
          <cell r="CS62">
            <v>0</v>
          </cell>
          <cell r="CT62">
            <v>2</v>
          </cell>
          <cell r="CV62">
            <v>4</v>
          </cell>
          <cell r="CZ62">
            <v>1</v>
          </cell>
          <cell r="DA62">
            <v>0</v>
          </cell>
          <cell r="DB62">
            <v>0</v>
          </cell>
          <cell r="DE62" t="str">
            <v>PWE.0001.15</v>
          </cell>
          <cell r="DF62" t="str">
            <v>BBZ Augsburg gGmbH</v>
          </cell>
          <cell r="DG62" t="str">
            <v>Perspektive Wiedereinstieg</v>
          </cell>
          <cell r="DH62" t="str">
            <v>a4a9f980-beb1-40bc-b361-1fc36ce81b85</v>
          </cell>
          <cell r="DI62">
            <v>34</v>
          </cell>
          <cell r="DJ62">
            <v>100</v>
          </cell>
          <cell r="DK62">
            <v>100</v>
          </cell>
          <cell r="DL62">
            <v>2015</v>
          </cell>
          <cell r="DM62">
            <v>2016</v>
          </cell>
          <cell r="DN62" t="b">
            <v>1</v>
          </cell>
          <cell r="DO62" t="b">
            <v>1</v>
          </cell>
          <cell r="DP62" t="b">
            <v>0</v>
          </cell>
          <cell r="DQ62" t="b">
            <v>0</v>
          </cell>
          <cell r="DR62" t="b">
            <v>0</v>
          </cell>
          <cell r="DS62" t="b">
            <v>0</v>
          </cell>
          <cell r="DT62" t="b">
            <v>0</v>
          </cell>
          <cell r="DU62" t="b">
            <v>0</v>
          </cell>
          <cell r="DV62" t="b">
            <v>0</v>
          </cell>
          <cell r="DW62" t="b">
            <v>1</v>
          </cell>
          <cell r="DX62" t="b">
            <v>0</v>
          </cell>
          <cell r="DY62" t="b">
            <v>1</v>
          </cell>
          <cell r="DZ62" t="b">
            <v>1</v>
          </cell>
          <cell r="EA62" t="b">
            <v>1</v>
          </cell>
          <cell r="EB62" t="b">
            <v>1</v>
          </cell>
          <cell r="EC62" t="b">
            <v>0</v>
          </cell>
          <cell r="ED62" t="b">
            <v>0</v>
          </cell>
          <cell r="EE62" t="b">
            <v>0</v>
          </cell>
          <cell r="EF62" t="b">
            <v>1</v>
          </cell>
          <cell r="EG62" t="b">
            <v>0</v>
          </cell>
          <cell r="EH62" t="b">
            <v>0</v>
          </cell>
          <cell r="EI62" t="b">
            <v>1</v>
          </cell>
          <cell r="EJ62" t="b">
            <v>0</v>
          </cell>
          <cell r="EK62" t="b">
            <v>1</v>
          </cell>
          <cell r="EL62" t="b">
            <v>1</v>
          </cell>
        </row>
        <row r="63">
          <cell r="A63" t="str">
            <v>TEST</v>
          </cell>
          <cell r="B63" t="str">
            <v>DE2</v>
          </cell>
          <cell r="C63">
            <v>1</v>
          </cell>
          <cell r="D63">
            <v>0</v>
          </cell>
          <cell r="E63" t="str">
            <v>PWE-0001-000062</v>
          </cell>
          <cell r="F63">
            <v>42005</v>
          </cell>
          <cell r="G63">
            <v>42184</v>
          </cell>
          <cell r="H63">
            <v>42039</v>
          </cell>
          <cell r="L63">
            <v>0</v>
          </cell>
          <cell r="M63">
            <v>0</v>
          </cell>
          <cell r="N63">
            <v>0</v>
          </cell>
          <cell r="O63">
            <v>1</v>
          </cell>
          <cell r="P63">
            <v>0</v>
          </cell>
          <cell r="Q63">
            <v>6</v>
          </cell>
          <cell r="R63">
            <v>1</v>
          </cell>
          <cell r="U63">
            <v>1</v>
          </cell>
          <cell r="V63">
            <v>1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1</v>
          </cell>
          <cell r="AC63">
            <v>1</v>
          </cell>
          <cell r="AD63">
            <v>0</v>
          </cell>
          <cell r="AE63">
            <v>0</v>
          </cell>
          <cell r="AG63">
            <v>0</v>
          </cell>
          <cell r="AH63">
            <v>0</v>
          </cell>
          <cell r="AJ63">
            <v>0</v>
          </cell>
          <cell r="AM63">
            <v>0</v>
          </cell>
          <cell r="AN63">
            <v>1</v>
          </cell>
          <cell r="AO63">
            <v>4</v>
          </cell>
          <cell r="AP63">
            <v>2</v>
          </cell>
          <cell r="AQ63">
            <v>4</v>
          </cell>
          <cell r="AR63">
            <v>0</v>
          </cell>
          <cell r="AS63">
            <v>0</v>
          </cell>
          <cell r="AT63">
            <v>2</v>
          </cell>
          <cell r="AU63" t="str">
            <v>{11,""}</v>
          </cell>
          <cell r="AV63" t="str">
            <v>{11,""}</v>
          </cell>
          <cell r="AW63">
            <v>0</v>
          </cell>
          <cell r="AX63">
            <v>1</v>
          </cell>
          <cell r="AY63">
            <v>0</v>
          </cell>
          <cell r="AZ63">
            <v>0</v>
          </cell>
          <cell r="BA63">
            <v>3</v>
          </cell>
          <cell r="BB63">
            <v>0</v>
          </cell>
          <cell r="BC63">
            <v>1</v>
          </cell>
          <cell r="BD63">
            <v>0</v>
          </cell>
          <cell r="BE63">
            <v>0</v>
          </cell>
          <cell r="BF63">
            <v>0</v>
          </cell>
          <cell r="BH63" t="str">
            <v>{3,""}</v>
          </cell>
          <cell r="BJ63" t="str">
            <v>{2,""}</v>
          </cell>
          <cell r="CE63">
            <v>1</v>
          </cell>
          <cell r="CH63">
            <v>0</v>
          </cell>
          <cell r="CI63" t="str">
            <v>{3,""}</v>
          </cell>
          <cell r="CL63" t="str">
            <v>{4,""}</v>
          </cell>
          <cell r="CP63">
            <v>2</v>
          </cell>
          <cell r="CQ63">
            <v>0</v>
          </cell>
          <cell r="CR63">
            <v>0</v>
          </cell>
          <cell r="CS63">
            <v>0</v>
          </cell>
          <cell r="CT63">
            <v>2</v>
          </cell>
          <cell r="CV63">
            <v>4</v>
          </cell>
          <cell r="CZ63">
            <v>1</v>
          </cell>
          <cell r="DA63">
            <v>0</v>
          </cell>
          <cell r="DB63">
            <v>1</v>
          </cell>
          <cell r="DE63" t="str">
            <v>PWE.0001.15</v>
          </cell>
          <cell r="DF63" t="str">
            <v>BBZ Augsburg gGmbH</v>
          </cell>
          <cell r="DG63" t="str">
            <v>Perspektive Wiedereinstieg</v>
          </cell>
          <cell r="DH63" t="str">
            <v>a104d73f-e6e9-4ffe-a482-65ce323b5173</v>
          </cell>
          <cell r="DI63">
            <v>47</v>
          </cell>
          <cell r="DJ63">
            <v>100</v>
          </cell>
          <cell r="DK63">
            <v>100</v>
          </cell>
          <cell r="DL63">
            <v>2015</v>
          </cell>
          <cell r="DM63">
            <v>2015</v>
          </cell>
          <cell r="DN63" t="b">
            <v>0</v>
          </cell>
          <cell r="DO63" t="b">
            <v>0</v>
          </cell>
          <cell r="DP63" t="b">
            <v>1</v>
          </cell>
          <cell r="DQ63" t="b">
            <v>1</v>
          </cell>
          <cell r="DR63" t="b">
            <v>0</v>
          </cell>
          <cell r="DS63" t="b">
            <v>0</v>
          </cell>
          <cell r="DT63" t="b">
            <v>0</v>
          </cell>
          <cell r="DU63" t="b">
            <v>0</v>
          </cell>
          <cell r="DV63" t="b">
            <v>0</v>
          </cell>
          <cell r="DW63" t="b">
            <v>1</v>
          </cell>
          <cell r="DX63" t="b">
            <v>0</v>
          </cell>
          <cell r="DY63" t="b">
            <v>0</v>
          </cell>
          <cell r="DZ63" t="b">
            <v>0</v>
          </cell>
          <cell r="EA63" t="b">
            <v>0</v>
          </cell>
          <cell r="EB63" t="b">
            <v>0</v>
          </cell>
          <cell r="EC63" t="b">
            <v>0</v>
          </cell>
          <cell r="ED63" t="b">
            <v>1</v>
          </cell>
          <cell r="EE63" t="b">
            <v>1</v>
          </cell>
          <cell r="EF63" t="b">
            <v>1</v>
          </cell>
          <cell r="EG63" t="b">
            <v>0</v>
          </cell>
          <cell r="EH63" t="b">
            <v>0</v>
          </cell>
          <cell r="EI63" t="b">
            <v>1</v>
          </cell>
          <cell r="EJ63" t="b">
            <v>0</v>
          </cell>
          <cell r="EK63" t="b">
            <v>1</v>
          </cell>
          <cell r="EL63" t="b">
            <v>1</v>
          </cell>
        </row>
        <row r="64">
          <cell r="A64" t="str">
            <v>TEST</v>
          </cell>
          <cell r="B64" t="str">
            <v>DE2</v>
          </cell>
          <cell r="C64">
            <v>1</v>
          </cell>
          <cell r="D64">
            <v>0</v>
          </cell>
          <cell r="E64" t="str">
            <v>PWE-0001-000063</v>
          </cell>
          <cell r="F64">
            <v>42361</v>
          </cell>
          <cell r="G64">
            <v>42540</v>
          </cell>
          <cell r="H64">
            <v>42420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1</v>
          </cell>
          <cell r="Q64">
            <v>6</v>
          </cell>
          <cell r="R64">
            <v>1</v>
          </cell>
          <cell r="U64">
            <v>1</v>
          </cell>
          <cell r="V64">
            <v>1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G64">
            <v>0</v>
          </cell>
          <cell r="AH64">
            <v>0</v>
          </cell>
          <cell r="AJ64">
            <v>1</v>
          </cell>
          <cell r="AK64">
            <v>4</v>
          </cell>
          <cell r="AM64">
            <v>1</v>
          </cell>
          <cell r="AN64">
            <v>1</v>
          </cell>
          <cell r="AO64">
            <v>3</v>
          </cell>
          <cell r="AP64">
            <v>2</v>
          </cell>
          <cell r="AQ64">
            <v>4</v>
          </cell>
          <cell r="AR64">
            <v>0</v>
          </cell>
          <cell r="AS64">
            <v>0</v>
          </cell>
          <cell r="AT64">
            <v>2</v>
          </cell>
          <cell r="AU64" t="str">
            <v>{3,4,10,""}</v>
          </cell>
          <cell r="AV64" t="str">
            <v>{1,2,3,4,5,6,7,8,9,10,12,14,15,16,17,18,""}</v>
          </cell>
          <cell r="AW64">
            <v>0</v>
          </cell>
          <cell r="AX64">
            <v>3</v>
          </cell>
          <cell r="AY64">
            <v>0</v>
          </cell>
          <cell r="AZ64">
            <v>1</v>
          </cell>
          <cell r="BB64">
            <v>0</v>
          </cell>
          <cell r="BC64">
            <v>1</v>
          </cell>
          <cell r="BD64">
            <v>0</v>
          </cell>
          <cell r="BE64">
            <v>0</v>
          </cell>
          <cell r="BF64">
            <v>0</v>
          </cell>
          <cell r="BH64" t="str">
            <v>{1,2,3,""}</v>
          </cell>
          <cell r="BJ64" t="str">
            <v>{1,""}</v>
          </cell>
          <cell r="CE64">
            <v>0</v>
          </cell>
          <cell r="CH64">
            <v>0</v>
          </cell>
          <cell r="CI64" t="str">
            <v>{5,""}</v>
          </cell>
          <cell r="CJ64" t="str">
            <v>keine</v>
          </cell>
          <cell r="CK64">
            <v>3</v>
          </cell>
          <cell r="CL64" t="str">
            <v>{1,""}</v>
          </cell>
          <cell r="CN64" t="str">
            <v>0</v>
          </cell>
          <cell r="CO64" t="str">
            <v>1</v>
          </cell>
          <cell r="CP64">
            <v>2</v>
          </cell>
          <cell r="CQ64">
            <v>1</v>
          </cell>
          <cell r="CR64">
            <v>0</v>
          </cell>
          <cell r="CS64">
            <v>0</v>
          </cell>
          <cell r="CT64">
            <v>0</v>
          </cell>
          <cell r="CU64">
            <v>1</v>
          </cell>
          <cell r="CV64">
            <v>0</v>
          </cell>
          <cell r="CZ64">
            <v>0</v>
          </cell>
          <cell r="DA64">
            <v>0</v>
          </cell>
          <cell r="DB64">
            <v>1</v>
          </cell>
          <cell r="DD64">
            <v>4</v>
          </cell>
          <cell r="DE64" t="str">
            <v>PWE.0001.15</v>
          </cell>
          <cell r="DF64" t="str">
            <v>BBZ Augsburg gGmbH</v>
          </cell>
          <cell r="DG64" t="str">
            <v>Perspektive Wiedereinstieg</v>
          </cell>
          <cell r="DH64" t="str">
            <v>ba6b4c3c-a34d-4eaf-a0c4-c9ea2ffcad13</v>
          </cell>
          <cell r="DI64">
            <v>34</v>
          </cell>
          <cell r="DJ64">
            <v>100</v>
          </cell>
          <cell r="DK64">
            <v>100</v>
          </cell>
          <cell r="DL64">
            <v>2015</v>
          </cell>
          <cell r="DM64">
            <v>2016</v>
          </cell>
          <cell r="DN64" t="b">
            <v>1</v>
          </cell>
          <cell r="DO64" t="b">
            <v>0</v>
          </cell>
          <cell r="DP64" t="b">
            <v>0</v>
          </cell>
          <cell r="DQ64" t="b">
            <v>0</v>
          </cell>
          <cell r="DR64" t="b">
            <v>0</v>
          </cell>
          <cell r="DS64" t="b">
            <v>0</v>
          </cell>
          <cell r="DT64" t="b">
            <v>0</v>
          </cell>
          <cell r="DU64" t="b">
            <v>0</v>
          </cell>
          <cell r="DV64" t="b">
            <v>0</v>
          </cell>
          <cell r="DW64" t="b">
            <v>1</v>
          </cell>
          <cell r="DX64" t="b">
            <v>0</v>
          </cell>
          <cell r="DY64" t="b">
            <v>0</v>
          </cell>
          <cell r="DZ64" t="b">
            <v>0</v>
          </cell>
          <cell r="EA64" t="b">
            <v>0</v>
          </cell>
          <cell r="EB64" t="b">
            <v>0</v>
          </cell>
          <cell r="EC64" t="b">
            <v>0</v>
          </cell>
          <cell r="ED64" t="b">
            <v>0</v>
          </cell>
          <cell r="EE64" t="b">
            <v>0</v>
          </cell>
          <cell r="EF64" t="b">
            <v>1</v>
          </cell>
          <cell r="EG64" t="b">
            <v>0</v>
          </cell>
          <cell r="EH64" t="b">
            <v>0</v>
          </cell>
          <cell r="EI64" t="b">
            <v>0</v>
          </cell>
          <cell r="EJ64" t="b">
            <v>1</v>
          </cell>
          <cell r="EK64" t="b">
            <v>0</v>
          </cell>
          <cell r="EL64" t="b">
            <v>1</v>
          </cell>
        </row>
        <row r="65">
          <cell r="A65" t="str">
            <v>TEST</v>
          </cell>
          <cell r="B65" t="str">
            <v>DE2</v>
          </cell>
          <cell r="C65">
            <v>1</v>
          </cell>
          <cell r="D65">
            <v>0</v>
          </cell>
          <cell r="E65" t="str">
            <v>PWE-0001-000064</v>
          </cell>
          <cell r="F65">
            <v>42005</v>
          </cell>
          <cell r="G65">
            <v>42184</v>
          </cell>
          <cell r="H65">
            <v>42184</v>
          </cell>
          <cell r="L65">
            <v>0</v>
          </cell>
          <cell r="M65">
            <v>1</v>
          </cell>
          <cell r="N65">
            <v>0</v>
          </cell>
          <cell r="O65">
            <v>0</v>
          </cell>
          <cell r="P65">
            <v>1</v>
          </cell>
          <cell r="Q65">
            <v>3</v>
          </cell>
          <cell r="R65">
            <v>1</v>
          </cell>
          <cell r="U65">
            <v>1</v>
          </cell>
          <cell r="V65">
            <v>1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G65">
            <v>1</v>
          </cell>
          <cell r="AH65">
            <v>0</v>
          </cell>
          <cell r="AJ65">
            <v>1</v>
          </cell>
          <cell r="AK65">
            <v>17</v>
          </cell>
          <cell r="AL65">
            <v>1</v>
          </cell>
          <cell r="AM65">
            <v>1</v>
          </cell>
          <cell r="AN65">
            <v>1</v>
          </cell>
          <cell r="AO65">
            <v>3</v>
          </cell>
          <cell r="AP65">
            <v>2</v>
          </cell>
          <cell r="AQ65">
            <v>4</v>
          </cell>
          <cell r="AR65">
            <v>1</v>
          </cell>
          <cell r="AS65">
            <v>0</v>
          </cell>
          <cell r="AT65">
            <v>1</v>
          </cell>
          <cell r="AU65" t="str">
            <v>{7,""}</v>
          </cell>
          <cell r="AV65" t="str">
            <v>{16,""}</v>
          </cell>
          <cell r="AW65">
            <v>0</v>
          </cell>
          <cell r="AX65">
            <v>3</v>
          </cell>
          <cell r="AY65">
            <v>0</v>
          </cell>
          <cell r="AZ65">
            <v>1</v>
          </cell>
          <cell r="BB65">
            <v>0</v>
          </cell>
          <cell r="BC65">
            <v>1</v>
          </cell>
          <cell r="BD65">
            <v>0</v>
          </cell>
          <cell r="BE65">
            <v>0</v>
          </cell>
          <cell r="BF65">
            <v>0</v>
          </cell>
          <cell r="BH65" t="str">
            <v>{3,""}</v>
          </cell>
          <cell r="BI65" t="str">
            <v>Strategie- und Perspektivenentwicklung</v>
          </cell>
          <cell r="BJ65" t="str">
            <v>{4,""}</v>
          </cell>
          <cell r="BK65" t="str">
            <v>keine</v>
          </cell>
          <cell r="CE65">
            <v>0</v>
          </cell>
          <cell r="CH65">
            <v>0</v>
          </cell>
          <cell r="CI65" t="str">
            <v>{5,""}</v>
          </cell>
          <cell r="CJ65" t="str">
            <v>keine</v>
          </cell>
          <cell r="CK65">
            <v>16</v>
          </cell>
          <cell r="CL65" t="str">
            <v>{1,2,""}</v>
          </cell>
          <cell r="CN65" t="str">
            <v>0</v>
          </cell>
          <cell r="CO65" t="str">
            <v>1</v>
          </cell>
          <cell r="CP65">
            <v>2</v>
          </cell>
          <cell r="CQ65">
            <v>1</v>
          </cell>
          <cell r="CR65">
            <v>0</v>
          </cell>
          <cell r="CS65">
            <v>1</v>
          </cell>
          <cell r="CU65">
            <v>1</v>
          </cell>
          <cell r="CV65">
            <v>0</v>
          </cell>
          <cell r="CZ65">
            <v>1</v>
          </cell>
          <cell r="DA65">
            <v>0</v>
          </cell>
          <cell r="DB65">
            <v>0</v>
          </cell>
          <cell r="DD65">
            <v>3</v>
          </cell>
          <cell r="DE65" t="str">
            <v>PWE.0001.15</v>
          </cell>
          <cell r="DF65" t="str">
            <v>BBZ Augsburg gGmbH</v>
          </cell>
          <cell r="DG65" t="str">
            <v>Perspektive Wiedereinstieg</v>
          </cell>
          <cell r="DH65" t="str">
            <v>9c0f9a95-1f14-417b-bb17-81ad829265b7</v>
          </cell>
          <cell r="DI65">
            <v>45</v>
          </cell>
          <cell r="DJ65">
            <v>100</v>
          </cell>
          <cell r="DK65">
            <v>100</v>
          </cell>
          <cell r="DL65">
            <v>2015</v>
          </cell>
          <cell r="DM65">
            <v>2015</v>
          </cell>
          <cell r="DN65" t="b">
            <v>1</v>
          </cell>
          <cell r="DO65" t="b">
            <v>0</v>
          </cell>
          <cell r="DP65" t="b">
            <v>0</v>
          </cell>
          <cell r="DQ65" t="b">
            <v>0</v>
          </cell>
          <cell r="DR65" t="b">
            <v>0</v>
          </cell>
          <cell r="DS65" t="b">
            <v>0</v>
          </cell>
          <cell r="DT65" t="b">
            <v>0</v>
          </cell>
          <cell r="DU65" t="b">
            <v>0</v>
          </cell>
          <cell r="DV65" t="b">
            <v>0</v>
          </cell>
          <cell r="DW65" t="b">
            <v>1</v>
          </cell>
          <cell r="DX65" t="b">
            <v>0</v>
          </cell>
          <cell r="DY65" t="b">
            <v>0</v>
          </cell>
          <cell r="DZ65" t="b">
            <v>0</v>
          </cell>
          <cell r="EA65" t="b">
            <v>0</v>
          </cell>
          <cell r="EB65" t="b">
            <v>1</v>
          </cell>
          <cell r="EC65" t="b">
            <v>0</v>
          </cell>
          <cell r="ED65" t="b">
            <v>0</v>
          </cell>
          <cell r="EE65" t="b">
            <v>0</v>
          </cell>
          <cell r="EF65" t="b">
            <v>1</v>
          </cell>
          <cell r="EG65" t="b">
            <v>0</v>
          </cell>
          <cell r="EH65" t="b">
            <v>0</v>
          </cell>
          <cell r="EI65" t="b">
            <v>1</v>
          </cell>
          <cell r="EJ65" t="b">
            <v>1</v>
          </cell>
          <cell r="EK65" t="b">
            <v>1</v>
          </cell>
          <cell r="EL65" t="b">
            <v>1</v>
          </cell>
        </row>
        <row r="66">
          <cell r="A66" t="str">
            <v>TEST</v>
          </cell>
          <cell r="B66" t="str">
            <v>DE2</v>
          </cell>
          <cell r="C66">
            <v>1</v>
          </cell>
          <cell r="D66">
            <v>0</v>
          </cell>
          <cell r="E66" t="str">
            <v>PWE-0001-000065</v>
          </cell>
          <cell r="F66">
            <v>42005</v>
          </cell>
          <cell r="G66">
            <v>42184</v>
          </cell>
          <cell r="H66">
            <v>42339</v>
          </cell>
          <cell r="L66">
            <v>0</v>
          </cell>
          <cell r="M66">
            <v>1</v>
          </cell>
          <cell r="N66">
            <v>0</v>
          </cell>
          <cell r="O66">
            <v>0</v>
          </cell>
          <cell r="P66">
            <v>1</v>
          </cell>
          <cell r="Q66">
            <v>2</v>
          </cell>
          <cell r="R66">
            <v>1</v>
          </cell>
          <cell r="U66">
            <v>1</v>
          </cell>
          <cell r="V66">
            <v>1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G66">
            <v>1</v>
          </cell>
          <cell r="AH66">
            <v>0</v>
          </cell>
          <cell r="AJ66">
            <v>1</v>
          </cell>
          <cell r="AK66">
            <v>16</v>
          </cell>
          <cell r="AL66">
            <v>1</v>
          </cell>
          <cell r="AM66">
            <v>1</v>
          </cell>
          <cell r="AN66">
            <v>1</v>
          </cell>
          <cell r="AO66">
            <v>3</v>
          </cell>
          <cell r="AP66">
            <v>2</v>
          </cell>
          <cell r="AQ66">
            <v>4</v>
          </cell>
          <cell r="AR66">
            <v>1</v>
          </cell>
          <cell r="AS66">
            <v>0</v>
          </cell>
          <cell r="AT66">
            <v>2</v>
          </cell>
          <cell r="AU66" t="str">
            <v>{7,""}</v>
          </cell>
          <cell r="AV66" t="str">
            <v>{15,""}</v>
          </cell>
          <cell r="AW66">
            <v>0</v>
          </cell>
          <cell r="AX66">
            <v>3</v>
          </cell>
          <cell r="AY66">
            <v>0</v>
          </cell>
          <cell r="AZ66">
            <v>1</v>
          </cell>
          <cell r="BB66">
            <v>0</v>
          </cell>
          <cell r="BC66">
            <v>1</v>
          </cell>
          <cell r="BD66">
            <v>0</v>
          </cell>
          <cell r="BE66">
            <v>0</v>
          </cell>
          <cell r="BF66">
            <v>0</v>
          </cell>
          <cell r="BH66" t="str">
            <v>{1,2,""}</v>
          </cell>
          <cell r="BJ66" t="str">
            <v>{1,""}</v>
          </cell>
          <cell r="BL66" t="str">
            <v>{1,""}</v>
          </cell>
          <cell r="CE66">
            <v>0</v>
          </cell>
          <cell r="CH66">
            <v>0</v>
          </cell>
          <cell r="CI66" t="str">
            <v>{5,""}</v>
          </cell>
          <cell r="CJ66" t="str">
            <v>keine</v>
          </cell>
          <cell r="CK66">
            <v>13</v>
          </cell>
          <cell r="CL66" t="str">
            <v>{5,""}</v>
          </cell>
          <cell r="CM66" t="str">
            <v>keine</v>
          </cell>
          <cell r="CN66" t="str">
            <v>0</v>
          </cell>
          <cell r="CO66" t="str">
            <v>1</v>
          </cell>
          <cell r="CP66">
            <v>2</v>
          </cell>
          <cell r="CQ66">
            <v>1</v>
          </cell>
          <cell r="CR66">
            <v>0</v>
          </cell>
          <cell r="CS66">
            <v>1</v>
          </cell>
          <cell r="CU66">
            <v>1</v>
          </cell>
          <cell r="CV66">
            <v>0</v>
          </cell>
          <cell r="CZ66">
            <v>1</v>
          </cell>
          <cell r="DA66">
            <v>0</v>
          </cell>
          <cell r="DB66">
            <v>0</v>
          </cell>
          <cell r="DD66">
            <v>3</v>
          </cell>
          <cell r="DE66" t="str">
            <v>PWE.0001.15</v>
          </cell>
          <cell r="DF66" t="str">
            <v>BBZ Augsburg gGmbH</v>
          </cell>
          <cell r="DG66" t="str">
            <v>Perspektive Wiedereinstieg</v>
          </cell>
          <cell r="DH66" t="str">
            <v>176c99a8-6229-46ff-bac5-e9177003d0d8</v>
          </cell>
          <cell r="DI66">
            <v>31</v>
          </cell>
          <cell r="DJ66">
            <v>100</v>
          </cell>
          <cell r="DK66">
            <v>100</v>
          </cell>
          <cell r="DL66">
            <v>2015</v>
          </cell>
          <cell r="DM66">
            <v>2015</v>
          </cell>
          <cell r="DN66" t="b">
            <v>1</v>
          </cell>
          <cell r="DO66" t="b">
            <v>0</v>
          </cell>
          <cell r="DP66" t="b">
            <v>0</v>
          </cell>
          <cell r="DQ66" t="b">
            <v>0</v>
          </cell>
          <cell r="DR66" t="b">
            <v>0</v>
          </cell>
          <cell r="DS66" t="b">
            <v>0</v>
          </cell>
          <cell r="DT66" t="b">
            <v>0</v>
          </cell>
          <cell r="DU66" t="b">
            <v>0</v>
          </cell>
          <cell r="DV66" t="b">
            <v>0</v>
          </cell>
          <cell r="DW66" t="b">
            <v>1</v>
          </cell>
          <cell r="DX66" t="b">
            <v>0</v>
          </cell>
          <cell r="DY66" t="b">
            <v>0</v>
          </cell>
          <cell r="DZ66" t="b">
            <v>0</v>
          </cell>
          <cell r="EA66" t="b">
            <v>0</v>
          </cell>
          <cell r="EB66" t="b">
            <v>1</v>
          </cell>
          <cell r="EC66" t="b">
            <v>0</v>
          </cell>
          <cell r="ED66" t="b">
            <v>0</v>
          </cell>
          <cell r="EE66" t="b">
            <v>0</v>
          </cell>
          <cell r="EF66" t="b">
            <v>1</v>
          </cell>
          <cell r="EG66" t="b">
            <v>0</v>
          </cell>
          <cell r="EH66" t="b">
            <v>0</v>
          </cell>
          <cell r="EI66" t="b">
            <v>1</v>
          </cell>
          <cell r="EJ66" t="b">
            <v>1</v>
          </cell>
          <cell r="EK66" t="b">
            <v>1</v>
          </cell>
          <cell r="EL66" t="b">
            <v>1</v>
          </cell>
        </row>
        <row r="67">
          <cell r="A67" t="str">
            <v>TEST</v>
          </cell>
          <cell r="B67" t="str">
            <v>DE2</v>
          </cell>
          <cell r="C67">
            <v>1</v>
          </cell>
          <cell r="D67">
            <v>0</v>
          </cell>
          <cell r="E67" t="str">
            <v>PWE-0001-000066</v>
          </cell>
          <cell r="F67">
            <v>42005</v>
          </cell>
          <cell r="G67">
            <v>42184</v>
          </cell>
          <cell r="H67">
            <v>42061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1</v>
          </cell>
          <cell r="Q67">
            <v>6</v>
          </cell>
          <cell r="R67">
            <v>3</v>
          </cell>
          <cell r="U67">
            <v>1</v>
          </cell>
          <cell r="V67">
            <v>1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G67">
            <v>1</v>
          </cell>
          <cell r="AH67">
            <v>0</v>
          </cell>
          <cell r="AJ67">
            <v>1</v>
          </cell>
          <cell r="AK67">
            <v>16</v>
          </cell>
          <cell r="AL67">
            <v>1</v>
          </cell>
          <cell r="AM67">
            <v>1</v>
          </cell>
          <cell r="AN67">
            <v>1</v>
          </cell>
          <cell r="AO67">
            <v>3</v>
          </cell>
          <cell r="AP67">
            <v>1</v>
          </cell>
          <cell r="AQ67">
            <v>4</v>
          </cell>
          <cell r="AR67">
            <v>0</v>
          </cell>
          <cell r="AS67">
            <v>0</v>
          </cell>
          <cell r="AT67">
            <v>2</v>
          </cell>
          <cell r="AU67" t="str">
            <v>{10,14,""}</v>
          </cell>
          <cell r="AV67" t="str">
            <v>{16,""}</v>
          </cell>
          <cell r="AW67">
            <v>0</v>
          </cell>
          <cell r="AX67">
            <v>2</v>
          </cell>
          <cell r="AY67">
            <v>0</v>
          </cell>
          <cell r="AZ67">
            <v>1</v>
          </cell>
          <cell r="BB67">
            <v>0</v>
          </cell>
          <cell r="BC67">
            <v>1</v>
          </cell>
          <cell r="BD67">
            <v>0</v>
          </cell>
          <cell r="BE67">
            <v>0</v>
          </cell>
          <cell r="BF67">
            <v>0</v>
          </cell>
          <cell r="BH67" t="str">
            <v>{1,3,4,""}</v>
          </cell>
          <cell r="BI67" t="str">
            <v>Strategiefindung</v>
          </cell>
          <cell r="BJ67" t="str">
            <v>{4,""}</v>
          </cell>
          <cell r="BK67" t="str">
            <v>keine</v>
          </cell>
          <cell r="CE67">
            <v>0</v>
          </cell>
          <cell r="CH67">
            <v>0</v>
          </cell>
          <cell r="CI67" t="str">
            <v>{5,""}</v>
          </cell>
          <cell r="CJ67" t="str">
            <v>Jobhunting</v>
          </cell>
          <cell r="CK67">
            <v>16</v>
          </cell>
          <cell r="CL67" t="str">
            <v>{2,""}</v>
          </cell>
          <cell r="CN67" t="str">
            <v>0</v>
          </cell>
          <cell r="CO67" t="str">
            <v>1</v>
          </cell>
          <cell r="CP67">
            <v>2</v>
          </cell>
          <cell r="CQ67">
            <v>1</v>
          </cell>
          <cell r="CR67">
            <v>0</v>
          </cell>
          <cell r="CS67">
            <v>1</v>
          </cell>
          <cell r="CU67">
            <v>1</v>
          </cell>
          <cell r="CV67">
            <v>0</v>
          </cell>
          <cell r="CZ67">
            <v>1</v>
          </cell>
          <cell r="DA67">
            <v>0</v>
          </cell>
          <cell r="DB67">
            <v>1</v>
          </cell>
          <cell r="DD67">
            <v>2</v>
          </cell>
          <cell r="DE67" t="str">
            <v>PWE.0001.15</v>
          </cell>
          <cell r="DF67" t="str">
            <v>BBZ Augsburg gGmbH</v>
          </cell>
          <cell r="DG67" t="str">
            <v>Perspektive Wiedereinstieg</v>
          </cell>
          <cell r="DH67" t="str">
            <v>fea6495f-6257-45ca-9106-1bd6c0e21888</v>
          </cell>
          <cell r="DI67">
            <v>44</v>
          </cell>
          <cell r="DJ67">
            <v>100</v>
          </cell>
          <cell r="DK67">
            <v>100</v>
          </cell>
          <cell r="DL67">
            <v>2015</v>
          </cell>
          <cell r="DM67">
            <v>2015</v>
          </cell>
          <cell r="DN67" t="b">
            <v>1</v>
          </cell>
          <cell r="DO67" t="b">
            <v>0</v>
          </cell>
          <cell r="DP67" t="b">
            <v>0</v>
          </cell>
          <cell r="DQ67" t="b">
            <v>0</v>
          </cell>
          <cell r="DR67" t="b">
            <v>0</v>
          </cell>
          <cell r="DS67" t="b">
            <v>0</v>
          </cell>
          <cell r="DT67" t="b">
            <v>0</v>
          </cell>
          <cell r="DU67" t="b">
            <v>0</v>
          </cell>
          <cell r="DV67" t="b">
            <v>0</v>
          </cell>
          <cell r="DW67" t="b">
            <v>0</v>
          </cell>
          <cell r="DX67" t="b">
            <v>1</v>
          </cell>
          <cell r="DY67" t="b">
            <v>0</v>
          </cell>
          <cell r="DZ67" t="b">
            <v>0</v>
          </cell>
          <cell r="EA67" t="b">
            <v>0</v>
          </cell>
          <cell r="EB67" t="b">
            <v>0</v>
          </cell>
          <cell r="EC67" t="b">
            <v>0</v>
          </cell>
          <cell r="ED67" t="b">
            <v>0</v>
          </cell>
          <cell r="EE67" t="b">
            <v>0</v>
          </cell>
          <cell r="EF67" t="b">
            <v>1</v>
          </cell>
          <cell r="EG67" t="b">
            <v>0</v>
          </cell>
          <cell r="EH67" t="b">
            <v>0</v>
          </cell>
          <cell r="EI67" t="b">
            <v>1</v>
          </cell>
          <cell r="EJ67" t="b">
            <v>1</v>
          </cell>
          <cell r="EK67" t="b">
            <v>0</v>
          </cell>
          <cell r="EL67" t="b">
            <v>1</v>
          </cell>
        </row>
        <row r="68">
          <cell r="A68" t="str">
            <v>TEST</v>
          </cell>
          <cell r="B68" t="str">
            <v>DE2</v>
          </cell>
          <cell r="C68">
            <v>1</v>
          </cell>
          <cell r="D68">
            <v>0</v>
          </cell>
          <cell r="E68" t="str">
            <v>PWE-0001-000067</v>
          </cell>
          <cell r="F68">
            <v>42005</v>
          </cell>
          <cell r="G68">
            <v>42184</v>
          </cell>
          <cell r="H68">
            <v>42050</v>
          </cell>
          <cell r="L68">
            <v>0</v>
          </cell>
          <cell r="O68">
            <v>0</v>
          </cell>
          <cell r="P68">
            <v>1</v>
          </cell>
          <cell r="Q68">
            <v>6</v>
          </cell>
          <cell r="R68">
            <v>1</v>
          </cell>
          <cell r="U68">
            <v>1</v>
          </cell>
          <cell r="V68">
            <v>1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G68">
            <v>1</v>
          </cell>
          <cell r="AH68">
            <v>0</v>
          </cell>
          <cell r="AJ68">
            <v>1</v>
          </cell>
          <cell r="AK68">
            <v>6</v>
          </cell>
          <cell r="AM68">
            <v>0</v>
          </cell>
          <cell r="AN68">
            <v>0</v>
          </cell>
          <cell r="AO68">
            <v>4</v>
          </cell>
          <cell r="AP68">
            <v>2</v>
          </cell>
          <cell r="AQ68">
            <v>4</v>
          </cell>
          <cell r="AR68">
            <v>0</v>
          </cell>
          <cell r="AS68">
            <v>0</v>
          </cell>
          <cell r="AT68">
            <v>1</v>
          </cell>
          <cell r="AU68" t="str">
            <v>{9,10,14,""}</v>
          </cell>
          <cell r="AV68" t="str">
            <v>{4,5,6,7,8,9,10,12,14,15,""}</v>
          </cell>
          <cell r="AW68">
            <v>0</v>
          </cell>
          <cell r="AX68">
            <v>3</v>
          </cell>
          <cell r="AY68">
            <v>0</v>
          </cell>
          <cell r="AZ68">
            <v>1</v>
          </cell>
          <cell r="BB68">
            <v>0</v>
          </cell>
          <cell r="BC68">
            <v>1</v>
          </cell>
          <cell r="BD68">
            <v>0</v>
          </cell>
          <cell r="BE68">
            <v>0</v>
          </cell>
          <cell r="BF68">
            <v>0</v>
          </cell>
          <cell r="BH68" t="str">
            <v>{1,3,""}</v>
          </cell>
          <cell r="BJ68" t="str">
            <v>{1,2,""}</v>
          </cell>
          <cell r="CE68">
            <v>1</v>
          </cell>
          <cell r="CH68">
            <v>0</v>
          </cell>
          <cell r="CI68" t="str">
            <v>{5,""}</v>
          </cell>
          <cell r="CJ68" t="str">
            <v>Jobhunting</v>
          </cell>
          <cell r="CK68">
            <v>14</v>
          </cell>
          <cell r="CL68" t="str">
            <v>{1,""}</v>
          </cell>
          <cell r="CN68" t="str">
            <v>1</v>
          </cell>
          <cell r="CO68" t="str">
            <v>1</v>
          </cell>
          <cell r="CP68">
            <v>2</v>
          </cell>
          <cell r="CQ68">
            <v>1</v>
          </cell>
          <cell r="CR68">
            <v>0</v>
          </cell>
          <cell r="CS68">
            <v>1</v>
          </cell>
          <cell r="CV68">
            <v>2</v>
          </cell>
          <cell r="CZ68">
            <v>1</v>
          </cell>
          <cell r="DA68">
            <v>0</v>
          </cell>
          <cell r="DB68">
            <v>1</v>
          </cell>
          <cell r="DE68" t="str">
            <v>PWE.0001.15</v>
          </cell>
          <cell r="DF68" t="str">
            <v>BBZ Augsburg gGmbH</v>
          </cell>
          <cell r="DG68" t="str">
            <v>Perspektive Wiedereinstieg</v>
          </cell>
          <cell r="DH68" t="str">
            <v>7b643701-f213-469d-971c-71508f97f8bd</v>
          </cell>
          <cell r="DI68">
            <v>44</v>
          </cell>
          <cell r="DJ68">
            <v>100</v>
          </cell>
          <cell r="DK68">
            <v>100</v>
          </cell>
          <cell r="DL68">
            <v>2015</v>
          </cell>
          <cell r="DM68">
            <v>2015</v>
          </cell>
          <cell r="DN68" t="b">
            <v>1</v>
          </cell>
          <cell r="DO68" t="b">
            <v>0</v>
          </cell>
          <cell r="DP68" t="b">
            <v>0</v>
          </cell>
          <cell r="DQ68" t="b">
            <v>0</v>
          </cell>
          <cell r="DR68" t="b">
            <v>0</v>
          </cell>
          <cell r="DS68" t="b">
            <v>0</v>
          </cell>
          <cell r="DT68" t="b">
            <v>0</v>
          </cell>
          <cell r="DU68" t="b">
            <v>0</v>
          </cell>
          <cell r="DV68" t="b">
            <v>0</v>
          </cell>
          <cell r="DW68" t="b">
            <v>1</v>
          </cell>
          <cell r="DX68" t="b">
            <v>0</v>
          </cell>
          <cell r="DY68" t="b">
            <v>0</v>
          </cell>
          <cell r="DZ68" t="b">
            <v>0</v>
          </cell>
          <cell r="EA68" t="b">
            <v>0</v>
          </cell>
          <cell r="EB68" t="b">
            <v>1</v>
          </cell>
          <cell r="EC68" t="b">
            <v>0</v>
          </cell>
          <cell r="ED68" t="b">
            <v>0</v>
          </cell>
          <cell r="EE68" t="b">
            <v>0</v>
          </cell>
          <cell r="EF68" t="b">
            <v>1</v>
          </cell>
          <cell r="EG68" t="b">
            <v>0</v>
          </cell>
          <cell r="EH68" t="b">
            <v>0</v>
          </cell>
          <cell r="EI68" t="b">
            <v>1</v>
          </cell>
          <cell r="EJ68" t="b">
            <v>1</v>
          </cell>
          <cell r="EK68" t="b">
            <v>1</v>
          </cell>
          <cell r="EL68" t="b">
            <v>1</v>
          </cell>
        </row>
        <row r="69">
          <cell r="A69" t="str">
            <v>TEST</v>
          </cell>
          <cell r="B69" t="str">
            <v>DE2</v>
          </cell>
          <cell r="C69">
            <v>1</v>
          </cell>
          <cell r="D69">
            <v>0</v>
          </cell>
          <cell r="E69" t="str">
            <v>PWE-0001-000068</v>
          </cell>
          <cell r="F69">
            <v>42005</v>
          </cell>
          <cell r="G69">
            <v>42184</v>
          </cell>
          <cell r="H69">
            <v>42035</v>
          </cell>
          <cell r="L69">
            <v>0</v>
          </cell>
          <cell r="O69">
            <v>0</v>
          </cell>
          <cell r="P69">
            <v>1</v>
          </cell>
          <cell r="Q69">
            <v>3</v>
          </cell>
          <cell r="R69">
            <v>1</v>
          </cell>
          <cell r="U69">
            <v>1</v>
          </cell>
          <cell r="V69">
            <v>1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G69">
            <v>1</v>
          </cell>
          <cell r="AH69">
            <v>0</v>
          </cell>
          <cell r="AJ69">
            <v>1</v>
          </cell>
          <cell r="AK69">
            <v>9</v>
          </cell>
          <cell r="AM69">
            <v>1</v>
          </cell>
          <cell r="AN69">
            <v>0</v>
          </cell>
          <cell r="AO69">
            <v>3</v>
          </cell>
          <cell r="AP69">
            <v>2</v>
          </cell>
          <cell r="AQ69">
            <v>4</v>
          </cell>
          <cell r="AR69">
            <v>0</v>
          </cell>
          <cell r="AS69">
            <v>0</v>
          </cell>
          <cell r="AT69">
            <v>2</v>
          </cell>
          <cell r="AU69" t="str">
            <v>{17,""}</v>
          </cell>
          <cell r="AV69" t="str">
            <v>{16,""}</v>
          </cell>
          <cell r="AW69">
            <v>0</v>
          </cell>
          <cell r="AX69">
            <v>2</v>
          </cell>
          <cell r="AY69">
            <v>0</v>
          </cell>
          <cell r="AZ69">
            <v>0</v>
          </cell>
          <cell r="BA69">
            <v>1</v>
          </cell>
          <cell r="BB69">
            <v>0</v>
          </cell>
          <cell r="BC69">
            <v>1</v>
          </cell>
          <cell r="BD69">
            <v>0</v>
          </cell>
          <cell r="BE69">
            <v>0</v>
          </cell>
          <cell r="BF69">
            <v>0</v>
          </cell>
          <cell r="BH69" t="str">
            <v>{1,4,""}</v>
          </cell>
          <cell r="BI69" t="str">
            <v>Perspektivenentwicklung</v>
          </cell>
          <cell r="BJ69" t="str">
            <v>{4,""}</v>
          </cell>
          <cell r="BK69" t="str">
            <v>keine</v>
          </cell>
          <cell r="CE69">
            <v>0</v>
          </cell>
          <cell r="CH69">
            <v>0</v>
          </cell>
          <cell r="CI69" t="str">
            <v>{5,""}</v>
          </cell>
          <cell r="CJ69" t="str">
            <v>keine</v>
          </cell>
          <cell r="CK69">
            <v>16</v>
          </cell>
          <cell r="CL69" t="str">
            <v>{1,""}</v>
          </cell>
          <cell r="CN69" t="str">
            <v>0</v>
          </cell>
          <cell r="CO69" t="str">
            <v>1</v>
          </cell>
          <cell r="CP69">
            <v>2</v>
          </cell>
          <cell r="CQ69">
            <v>1</v>
          </cell>
          <cell r="CR69">
            <v>0</v>
          </cell>
          <cell r="CS69">
            <v>0</v>
          </cell>
          <cell r="CT69">
            <v>1</v>
          </cell>
          <cell r="CV69">
            <v>3</v>
          </cell>
          <cell r="CZ69">
            <v>1</v>
          </cell>
          <cell r="DA69">
            <v>0</v>
          </cell>
          <cell r="DB69">
            <v>1</v>
          </cell>
          <cell r="DE69" t="str">
            <v>PWE.0001.15</v>
          </cell>
          <cell r="DF69" t="str">
            <v>BBZ Augsburg gGmbH</v>
          </cell>
          <cell r="DG69" t="str">
            <v>Perspektive Wiedereinstieg</v>
          </cell>
          <cell r="DH69" t="str">
            <v>662525f4-8cb0-462f-a894-dc85f1a9994f</v>
          </cell>
          <cell r="DI69">
            <v>33</v>
          </cell>
          <cell r="DJ69">
            <v>100</v>
          </cell>
          <cell r="DK69">
            <v>100</v>
          </cell>
          <cell r="DL69">
            <v>2015</v>
          </cell>
          <cell r="DM69">
            <v>2015</v>
          </cell>
          <cell r="DN69" t="b">
            <v>1</v>
          </cell>
          <cell r="DO69" t="b">
            <v>0</v>
          </cell>
          <cell r="DP69" t="b">
            <v>0</v>
          </cell>
          <cell r="DQ69" t="b">
            <v>0</v>
          </cell>
          <cell r="DR69" t="b">
            <v>0</v>
          </cell>
          <cell r="DS69" t="b">
            <v>0</v>
          </cell>
          <cell r="DT69" t="b">
            <v>0</v>
          </cell>
          <cell r="DU69" t="b">
            <v>0</v>
          </cell>
          <cell r="DV69" t="b">
            <v>0</v>
          </cell>
          <cell r="DW69" t="b">
            <v>1</v>
          </cell>
          <cell r="DX69" t="b">
            <v>0</v>
          </cell>
          <cell r="DY69" t="b">
            <v>0</v>
          </cell>
          <cell r="DZ69" t="b">
            <v>0</v>
          </cell>
          <cell r="EA69" t="b">
            <v>0</v>
          </cell>
          <cell r="EB69" t="b">
            <v>1</v>
          </cell>
          <cell r="EC69" t="b">
            <v>0</v>
          </cell>
          <cell r="ED69" t="b">
            <v>0</v>
          </cell>
          <cell r="EE69" t="b">
            <v>0</v>
          </cell>
          <cell r="EF69" t="b">
            <v>1</v>
          </cell>
          <cell r="EG69" t="b">
            <v>0</v>
          </cell>
          <cell r="EH69" t="b">
            <v>0</v>
          </cell>
          <cell r="EI69" t="b">
            <v>1</v>
          </cell>
          <cell r="EJ69" t="b">
            <v>1</v>
          </cell>
          <cell r="EK69" t="b">
            <v>1</v>
          </cell>
          <cell r="EL69" t="b">
            <v>1</v>
          </cell>
        </row>
        <row r="70">
          <cell r="A70" t="str">
            <v>TEST</v>
          </cell>
          <cell r="B70" t="str">
            <v>DE2</v>
          </cell>
          <cell r="C70">
            <v>1</v>
          </cell>
          <cell r="D70">
            <v>0</v>
          </cell>
          <cell r="E70" t="str">
            <v>PWE-0001-000069</v>
          </cell>
          <cell r="F70">
            <v>42005</v>
          </cell>
          <cell r="G70">
            <v>42184</v>
          </cell>
          <cell r="H70">
            <v>42170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1</v>
          </cell>
          <cell r="Q70">
            <v>2</v>
          </cell>
          <cell r="R70">
            <v>1</v>
          </cell>
          <cell r="U70">
            <v>1</v>
          </cell>
          <cell r="V70">
            <v>1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G70">
            <v>1</v>
          </cell>
          <cell r="AH70">
            <v>0</v>
          </cell>
          <cell r="AJ70">
            <v>1</v>
          </cell>
          <cell r="AK70">
            <v>7</v>
          </cell>
          <cell r="AM70">
            <v>0</v>
          </cell>
          <cell r="AN70">
            <v>1</v>
          </cell>
          <cell r="AO70">
            <v>4</v>
          </cell>
          <cell r="AP70">
            <v>2</v>
          </cell>
          <cell r="AQ70">
            <v>4</v>
          </cell>
          <cell r="AR70">
            <v>1</v>
          </cell>
          <cell r="AS70">
            <v>0</v>
          </cell>
          <cell r="AT70">
            <v>2</v>
          </cell>
          <cell r="AU70" t="str">
            <v>{7,""}</v>
          </cell>
          <cell r="AV70" t="str">
            <v>{15,""}</v>
          </cell>
          <cell r="AW70">
            <v>0</v>
          </cell>
          <cell r="AX70">
            <v>3</v>
          </cell>
          <cell r="AY70">
            <v>0</v>
          </cell>
          <cell r="AZ70">
            <v>1</v>
          </cell>
          <cell r="BB70">
            <v>0</v>
          </cell>
          <cell r="BC70">
            <v>1</v>
          </cell>
          <cell r="BD70">
            <v>0</v>
          </cell>
          <cell r="BE70">
            <v>0</v>
          </cell>
          <cell r="BF70">
            <v>0</v>
          </cell>
          <cell r="BH70" t="str">
            <v>{1,2,4,""}</v>
          </cell>
          <cell r="BI70" t="str">
            <v>Strategie- und Perspektivenentwicklung</v>
          </cell>
          <cell r="BJ70" t="str">
            <v>{4,""}</v>
          </cell>
          <cell r="BK70" t="str">
            <v>keine</v>
          </cell>
          <cell r="CE70">
            <v>0</v>
          </cell>
          <cell r="CH70">
            <v>0</v>
          </cell>
          <cell r="CI70" t="str">
            <v>{5,""}</v>
          </cell>
          <cell r="CJ70" t="str">
            <v>Jobhunting</v>
          </cell>
          <cell r="CK70">
            <v>10</v>
          </cell>
          <cell r="CL70" t="str">
            <v>{1,2,""}</v>
          </cell>
          <cell r="CN70" t="str">
            <v>0</v>
          </cell>
          <cell r="CO70" t="str">
            <v>1</v>
          </cell>
          <cell r="CP70">
            <v>2</v>
          </cell>
          <cell r="CQ70">
            <v>1</v>
          </cell>
          <cell r="CR70">
            <v>0</v>
          </cell>
          <cell r="CS70">
            <v>1</v>
          </cell>
          <cell r="CU70">
            <v>1</v>
          </cell>
          <cell r="CV70">
            <v>0</v>
          </cell>
          <cell r="CZ70">
            <v>1</v>
          </cell>
          <cell r="DA70">
            <v>0</v>
          </cell>
          <cell r="DB70">
            <v>1</v>
          </cell>
          <cell r="DD70">
            <v>3</v>
          </cell>
          <cell r="DE70" t="str">
            <v>PWE.0001.15</v>
          </cell>
          <cell r="DF70" t="str">
            <v>BBZ Augsburg gGmbH</v>
          </cell>
          <cell r="DG70" t="str">
            <v>Perspektive Wiedereinstieg</v>
          </cell>
          <cell r="DH70" t="str">
            <v>1a653be3-577c-4e89-85f9-7433f20b656d</v>
          </cell>
          <cell r="DI70">
            <v>41</v>
          </cell>
          <cell r="DJ70">
            <v>100</v>
          </cell>
          <cell r="DK70">
            <v>100</v>
          </cell>
          <cell r="DL70">
            <v>2015</v>
          </cell>
          <cell r="DM70">
            <v>2015</v>
          </cell>
          <cell r="DN70" t="b">
            <v>1</v>
          </cell>
          <cell r="DO70" t="b">
            <v>0</v>
          </cell>
          <cell r="DP70" t="b">
            <v>0</v>
          </cell>
          <cell r="DQ70" t="b">
            <v>0</v>
          </cell>
          <cell r="DR70" t="b">
            <v>0</v>
          </cell>
          <cell r="DS70" t="b">
            <v>0</v>
          </cell>
          <cell r="DT70" t="b">
            <v>0</v>
          </cell>
          <cell r="DU70" t="b">
            <v>0</v>
          </cell>
          <cell r="DV70" t="b">
            <v>0</v>
          </cell>
          <cell r="DW70" t="b">
            <v>1</v>
          </cell>
          <cell r="DX70" t="b">
            <v>0</v>
          </cell>
          <cell r="DY70" t="b">
            <v>0</v>
          </cell>
          <cell r="DZ70" t="b">
            <v>0</v>
          </cell>
          <cell r="EA70" t="b">
            <v>0</v>
          </cell>
          <cell r="EB70" t="b">
            <v>0</v>
          </cell>
          <cell r="EC70" t="b">
            <v>0</v>
          </cell>
          <cell r="ED70" t="b">
            <v>0</v>
          </cell>
          <cell r="EE70" t="b">
            <v>0</v>
          </cell>
          <cell r="EF70" t="b">
            <v>1</v>
          </cell>
          <cell r="EG70" t="b">
            <v>0</v>
          </cell>
          <cell r="EH70" t="b">
            <v>0</v>
          </cell>
          <cell r="EI70" t="b">
            <v>1</v>
          </cell>
          <cell r="EJ70" t="b">
            <v>1</v>
          </cell>
          <cell r="EK70" t="b">
            <v>0</v>
          </cell>
          <cell r="EL70" t="b">
            <v>1</v>
          </cell>
        </row>
        <row r="71">
          <cell r="A71" t="str">
            <v>TEST</v>
          </cell>
          <cell r="B71" t="str">
            <v>DE2</v>
          </cell>
          <cell r="C71">
            <v>1</v>
          </cell>
          <cell r="D71">
            <v>0</v>
          </cell>
          <cell r="E71" t="str">
            <v>PWE-0001-000070</v>
          </cell>
          <cell r="F71">
            <v>42306</v>
          </cell>
          <cell r="G71">
            <v>42485</v>
          </cell>
          <cell r="H71">
            <v>42338</v>
          </cell>
          <cell r="L71">
            <v>0</v>
          </cell>
          <cell r="O71">
            <v>0</v>
          </cell>
          <cell r="P71">
            <v>1</v>
          </cell>
          <cell r="Q71">
            <v>6</v>
          </cell>
          <cell r="R71">
            <v>3</v>
          </cell>
          <cell r="U71">
            <v>1</v>
          </cell>
          <cell r="V71">
            <v>1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1</v>
          </cell>
          <cell r="AC71">
            <v>1</v>
          </cell>
          <cell r="AD71">
            <v>0</v>
          </cell>
          <cell r="AE71">
            <v>0</v>
          </cell>
          <cell r="AG71">
            <v>0</v>
          </cell>
          <cell r="AH71">
            <v>0</v>
          </cell>
          <cell r="AJ71">
            <v>0</v>
          </cell>
          <cell r="AM71">
            <v>0</v>
          </cell>
          <cell r="AN71">
            <v>0</v>
          </cell>
          <cell r="AO71">
            <v>3</v>
          </cell>
          <cell r="AP71">
            <v>2</v>
          </cell>
          <cell r="AQ71">
            <v>4</v>
          </cell>
          <cell r="AR71">
            <v>0</v>
          </cell>
          <cell r="AS71">
            <v>0</v>
          </cell>
          <cell r="AT71">
            <v>2</v>
          </cell>
          <cell r="AU71" t="str">
            <v>{4,""}</v>
          </cell>
          <cell r="AV71" t="str">
            <v>{3,4,""}</v>
          </cell>
          <cell r="AW71">
            <v>0</v>
          </cell>
          <cell r="AX71">
            <v>3</v>
          </cell>
          <cell r="AY71">
            <v>0</v>
          </cell>
          <cell r="AZ71">
            <v>1</v>
          </cell>
          <cell r="BB71">
            <v>0</v>
          </cell>
          <cell r="BC71">
            <v>1</v>
          </cell>
          <cell r="BD71">
            <v>0</v>
          </cell>
          <cell r="BE71">
            <v>0</v>
          </cell>
          <cell r="BF71">
            <v>0</v>
          </cell>
          <cell r="BH71" t="str">
            <v>{1,3,""}</v>
          </cell>
          <cell r="BJ71" t="str">
            <v>{4,""}</v>
          </cell>
          <cell r="BK71" t="str">
            <v>keine</v>
          </cell>
          <cell r="CE71">
            <v>0</v>
          </cell>
          <cell r="CH71">
            <v>0</v>
          </cell>
          <cell r="CI71" t="str">
            <v>{1,""}</v>
          </cell>
          <cell r="CK71">
            <v>3</v>
          </cell>
          <cell r="CL71" t="str">
            <v>{5,""}</v>
          </cell>
          <cell r="CM71" t="str">
            <v>keine</v>
          </cell>
          <cell r="CN71" t="str">
            <v>0</v>
          </cell>
          <cell r="CO71" t="str">
            <v>1</v>
          </cell>
          <cell r="CP71">
            <v>2</v>
          </cell>
          <cell r="CQ71">
            <v>1</v>
          </cell>
          <cell r="CR71">
            <v>0</v>
          </cell>
          <cell r="CS71">
            <v>1</v>
          </cell>
          <cell r="CU71">
            <v>1</v>
          </cell>
          <cell r="CV71">
            <v>0</v>
          </cell>
          <cell r="CZ71">
            <v>0</v>
          </cell>
          <cell r="DA71">
            <v>0</v>
          </cell>
          <cell r="DB71">
            <v>1</v>
          </cell>
          <cell r="DD71">
            <v>3</v>
          </cell>
          <cell r="DE71" t="str">
            <v>PWE.0001.15</v>
          </cell>
          <cell r="DF71" t="str">
            <v>BBZ Augsburg gGmbH</v>
          </cell>
          <cell r="DG71" t="str">
            <v>Perspektive Wiedereinstieg</v>
          </cell>
          <cell r="DH71" t="str">
            <v>49199575-fcab-4a4f-a199-23c5a370cf59</v>
          </cell>
          <cell r="DI71">
            <v>34</v>
          </cell>
          <cell r="DJ71">
            <v>100</v>
          </cell>
          <cell r="DK71">
            <v>100</v>
          </cell>
          <cell r="DL71">
            <v>2015</v>
          </cell>
          <cell r="DM71">
            <v>2015</v>
          </cell>
          <cell r="DN71" t="b">
            <v>0</v>
          </cell>
          <cell r="DO71" t="b">
            <v>0</v>
          </cell>
          <cell r="DP71" t="b">
            <v>1</v>
          </cell>
          <cell r="DQ71" t="b">
            <v>1</v>
          </cell>
          <cell r="DR71" t="b">
            <v>0</v>
          </cell>
          <cell r="DS71" t="b">
            <v>0</v>
          </cell>
          <cell r="DT71" t="b">
            <v>0</v>
          </cell>
          <cell r="DU71" t="b">
            <v>0</v>
          </cell>
          <cell r="DV71" t="b">
            <v>0</v>
          </cell>
          <cell r="DW71" t="b">
            <v>0</v>
          </cell>
          <cell r="DX71" t="b">
            <v>1</v>
          </cell>
          <cell r="DY71" t="b">
            <v>0</v>
          </cell>
          <cell r="DZ71" t="b">
            <v>0</v>
          </cell>
          <cell r="EA71" t="b">
            <v>0</v>
          </cell>
          <cell r="EB71" t="b">
            <v>1</v>
          </cell>
          <cell r="EC71" t="b">
            <v>0</v>
          </cell>
          <cell r="ED71" t="b">
            <v>0</v>
          </cell>
          <cell r="EE71" t="b">
            <v>0</v>
          </cell>
          <cell r="EF71" t="b">
            <v>1</v>
          </cell>
          <cell r="EG71" t="b">
            <v>0</v>
          </cell>
          <cell r="EH71" t="b">
            <v>0</v>
          </cell>
          <cell r="EI71" t="b">
            <v>0</v>
          </cell>
          <cell r="EJ71" t="b">
            <v>1</v>
          </cell>
          <cell r="EK71" t="b">
            <v>1</v>
          </cell>
          <cell r="EL71" t="b">
            <v>1</v>
          </cell>
        </row>
        <row r="72">
          <cell r="A72" t="str">
            <v>TEST</v>
          </cell>
          <cell r="B72" t="str">
            <v>DE2</v>
          </cell>
          <cell r="C72">
            <v>1</v>
          </cell>
          <cell r="D72">
            <v>0</v>
          </cell>
          <cell r="E72" t="str">
            <v>PWE-0001-000071</v>
          </cell>
          <cell r="F72">
            <v>42005</v>
          </cell>
          <cell r="G72">
            <v>42184</v>
          </cell>
          <cell r="H72">
            <v>42247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1</v>
          </cell>
          <cell r="Q72">
            <v>6</v>
          </cell>
          <cell r="R72">
            <v>1</v>
          </cell>
          <cell r="U72">
            <v>1</v>
          </cell>
          <cell r="V72">
            <v>1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1</v>
          </cell>
          <cell r="AC72">
            <v>0</v>
          </cell>
          <cell r="AD72">
            <v>0</v>
          </cell>
          <cell r="AE72">
            <v>0</v>
          </cell>
          <cell r="AG72">
            <v>0</v>
          </cell>
          <cell r="AH72">
            <v>0</v>
          </cell>
          <cell r="AJ72">
            <v>0</v>
          </cell>
          <cell r="AM72">
            <v>0</v>
          </cell>
          <cell r="AN72">
            <v>1</v>
          </cell>
          <cell r="AO72">
            <v>4</v>
          </cell>
          <cell r="AP72">
            <v>2</v>
          </cell>
          <cell r="AQ72">
            <v>4</v>
          </cell>
          <cell r="AR72">
            <v>0</v>
          </cell>
          <cell r="AS72">
            <v>0</v>
          </cell>
          <cell r="AT72">
            <v>1</v>
          </cell>
          <cell r="AU72" t="str">
            <v>{6,""}</v>
          </cell>
          <cell r="AV72" t="str">
            <v>{16,17,""}</v>
          </cell>
          <cell r="AW72">
            <v>0</v>
          </cell>
          <cell r="AX72">
            <v>3</v>
          </cell>
          <cell r="AY72">
            <v>1</v>
          </cell>
          <cell r="AZ72">
            <v>0</v>
          </cell>
          <cell r="BA72">
            <v>1</v>
          </cell>
          <cell r="BB72">
            <v>0</v>
          </cell>
          <cell r="BC72">
            <v>1</v>
          </cell>
          <cell r="BD72">
            <v>0</v>
          </cell>
          <cell r="BE72">
            <v>0</v>
          </cell>
          <cell r="BF72">
            <v>0</v>
          </cell>
          <cell r="BH72" t="str">
            <v>{1,2,3,4,""}</v>
          </cell>
          <cell r="BI72" t="str">
            <v>Zielfindung, Strategie-/Perspektivenentwicklung</v>
          </cell>
          <cell r="BJ72" t="str">
            <v>{1,2,""}</v>
          </cell>
          <cell r="BL72" t="str">
            <v>{2,""}</v>
          </cell>
          <cell r="BM72" t="str">
            <v>Pflichtpraktikum vor Studienbeginn</v>
          </cell>
          <cell r="BN72">
            <v>64</v>
          </cell>
          <cell r="CE72">
            <v>1</v>
          </cell>
          <cell r="CH72">
            <v>0</v>
          </cell>
          <cell r="CI72" t="str">
            <v>{1,""}</v>
          </cell>
          <cell r="CL72" t="str">
            <v>{1,2,""}</v>
          </cell>
          <cell r="CP72">
            <v>2</v>
          </cell>
          <cell r="CQ72">
            <v>0</v>
          </cell>
          <cell r="CR72">
            <v>0</v>
          </cell>
          <cell r="CS72">
            <v>1</v>
          </cell>
          <cell r="CV72">
            <v>4</v>
          </cell>
          <cell r="CW72">
            <v>1</v>
          </cell>
          <cell r="CX72">
            <v>1</v>
          </cell>
          <cell r="CY72">
            <v>1</v>
          </cell>
          <cell r="CZ72">
            <v>1</v>
          </cell>
          <cell r="DA72">
            <v>1</v>
          </cell>
          <cell r="DB72">
            <v>0</v>
          </cell>
          <cell r="DE72" t="str">
            <v>PWE.0001.15</v>
          </cell>
          <cell r="DF72" t="str">
            <v>BBZ Augsburg gGmbH</v>
          </cell>
          <cell r="DG72" t="str">
            <v>Perspektive Wiedereinstieg</v>
          </cell>
          <cell r="DH72" t="str">
            <v>c3169f70-773e-4ff2-a95d-c23797357a6a</v>
          </cell>
          <cell r="DI72">
            <v>41</v>
          </cell>
          <cell r="DJ72">
            <v>100</v>
          </cell>
          <cell r="DK72">
            <v>100</v>
          </cell>
          <cell r="DL72">
            <v>2015</v>
          </cell>
          <cell r="DM72">
            <v>2015</v>
          </cell>
          <cell r="DN72" t="b">
            <v>0</v>
          </cell>
          <cell r="DO72" t="b">
            <v>0</v>
          </cell>
          <cell r="DP72" t="b">
            <v>1</v>
          </cell>
          <cell r="DQ72" t="b">
            <v>1</v>
          </cell>
          <cell r="DR72" t="b">
            <v>0</v>
          </cell>
          <cell r="DS72" t="b">
            <v>0</v>
          </cell>
          <cell r="DT72" t="b">
            <v>0</v>
          </cell>
          <cell r="DU72" t="b">
            <v>0</v>
          </cell>
          <cell r="DV72" t="b">
            <v>0</v>
          </cell>
          <cell r="DW72" t="b">
            <v>1</v>
          </cell>
          <cell r="DX72" t="b">
            <v>0</v>
          </cell>
          <cell r="DY72" t="b">
            <v>0</v>
          </cell>
          <cell r="DZ72" t="b">
            <v>0</v>
          </cell>
          <cell r="EA72" t="b">
            <v>0</v>
          </cell>
          <cell r="EB72" t="b">
            <v>0</v>
          </cell>
          <cell r="EC72" t="b">
            <v>0</v>
          </cell>
          <cell r="ED72" t="b">
            <v>0</v>
          </cell>
          <cell r="EE72" t="b">
            <v>0</v>
          </cell>
          <cell r="EF72" t="b">
            <v>1</v>
          </cell>
          <cell r="EG72" t="b">
            <v>0</v>
          </cell>
          <cell r="EH72" t="b">
            <v>1</v>
          </cell>
          <cell r="EI72" t="b">
            <v>1</v>
          </cell>
          <cell r="EJ72" t="b">
            <v>0</v>
          </cell>
          <cell r="EK72" t="b">
            <v>0</v>
          </cell>
          <cell r="EL72" t="b">
            <v>1</v>
          </cell>
        </row>
        <row r="73">
          <cell r="A73" t="str">
            <v>TEST</v>
          </cell>
          <cell r="B73" t="str">
            <v>DE2</v>
          </cell>
          <cell r="C73">
            <v>1</v>
          </cell>
          <cell r="D73">
            <v>0</v>
          </cell>
          <cell r="E73" t="str">
            <v>PWE-0001-000072</v>
          </cell>
          <cell r="F73">
            <v>42145</v>
          </cell>
          <cell r="G73">
            <v>42324</v>
          </cell>
          <cell r="H73">
            <v>42324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1</v>
          </cell>
          <cell r="Q73">
            <v>6</v>
          </cell>
          <cell r="R73">
            <v>3</v>
          </cell>
          <cell r="U73">
            <v>1</v>
          </cell>
          <cell r="V73">
            <v>1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1</v>
          </cell>
          <cell r="AC73">
            <v>0</v>
          </cell>
          <cell r="AD73">
            <v>0</v>
          </cell>
          <cell r="AE73">
            <v>0</v>
          </cell>
          <cell r="AG73">
            <v>0</v>
          </cell>
          <cell r="AH73">
            <v>0</v>
          </cell>
          <cell r="AJ73">
            <v>0</v>
          </cell>
          <cell r="AM73">
            <v>0</v>
          </cell>
          <cell r="AN73">
            <v>1</v>
          </cell>
          <cell r="AO73">
            <v>3</v>
          </cell>
          <cell r="AP73">
            <v>3</v>
          </cell>
          <cell r="AQ73">
            <v>4</v>
          </cell>
          <cell r="AR73">
            <v>0</v>
          </cell>
          <cell r="AS73">
            <v>0</v>
          </cell>
          <cell r="AT73">
            <v>3</v>
          </cell>
          <cell r="AU73" t="str">
            <v>{11,16,""}</v>
          </cell>
          <cell r="AV73" t="str">
            <v>{11,16,""}</v>
          </cell>
          <cell r="AW73">
            <v>0</v>
          </cell>
          <cell r="AX73">
            <v>2</v>
          </cell>
          <cell r="AY73">
            <v>1</v>
          </cell>
          <cell r="AZ73">
            <v>1</v>
          </cell>
          <cell r="BB73">
            <v>0</v>
          </cell>
          <cell r="BC73">
            <v>1</v>
          </cell>
          <cell r="BD73">
            <v>0</v>
          </cell>
          <cell r="BE73">
            <v>0</v>
          </cell>
          <cell r="BF73">
            <v>0</v>
          </cell>
          <cell r="BH73" t="str">
            <v>{1,2,3,4,""}</v>
          </cell>
          <cell r="BI73" t="str">
            <v>Zielfindung, Strategie-/Perspektivenentwicklung</v>
          </cell>
          <cell r="BJ73" t="str">
            <v>{1,2,""}</v>
          </cell>
          <cell r="CE73">
            <v>1</v>
          </cell>
          <cell r="CH73">
            <v>0</v>
          </cell>
          <cell r="CI73" t="str">
            <v>{5,""}</v>
          </cell>
          <cell r="CJ73" t="str">
            <v>Jobhunting</v>
          </cell>
          <cell r="CK73">
            <v>11</v>
          </cell>
          <cell r="CL73" t="str">
            <v>{1,2,4,""}</v>
          </cell>
          <cell r="CN73" t="str">
            <v>1</v>
          </cell>
          <cell r="CO73" t="str">
            <v>1</v>
          </cell>
          <cell r="CP73">
            <v>2</v>
          </cell>
          <cell r="CQ73">
            <v>1</v>
          </cell>
          <cell r="CR73">
            <v>0</v>
          </cell>
          <cell r="CS73">
            <v>1</v>
          </cell>
          <cell r="CU73">
            <v>1</v>
          </cell>
          <cell r="CV73">
            <v>0</v>
          </cell>
          <cell r="CW73">
            <v>1</v>
          </cell>
          <cell r="CX73">
            <v>1</v>
          </cell>
          <cell r="CY73">
            <v>1</v>
          </cell>
          <cell r="CZ73">
            <v>1</v>
          </cell>
          <cell r="DA73">
            <v>0</v>
          </cell>
          <cell r="DB73">
            <v>0</v>
          </cell>
          <cell r="DD73">
            <v>2</v>
          </cell>
          <cell r="DE73" t="str">
            <v>PWE.0001.15</v>
          </cell>
          <cell r="DF73" t="str">
            <v>BBZ Augsburg gGmbH</v>
          </cell>
          <cell r="DG73" t="str">
            <v>Perspektive Wiedereinstieg</v>
          </cell>
          <cell r="DH73" t="str">
            <v>7aac0ca0-8ec5-4ea9-8e52-27f03bf6001c</v>
          </cell>
          <cell r="DI73">
            <v>44</v>
          </cell>
          <cell r="DJ73">
            <v>100</v>
          </cell>
          <cell r="DK73">
            <v>100</v>
          </cell>
          <cell r="DL73">
            <v>2015</v>
          </cell>
          <cell r="DM73">
            <v>2015</v>
          </cell>
          <cell r="DN73" t="b">
            <v>0</v>
          </cell>
          <cell r="DO73" t="b">
            <v>0</v>
          </cell>
          <cell r="DP73" t="b">
            <v>1</v>
          </cell>
          <cell r="DQ73" t="b">
            <v>1</v>
          </cell>
          <cell r="DR73" t="b">
            <v>0</v>
          </cell>
          <cell r="DS73" t="b">
            <v>0</v>
          </cell>
          <cell r="DT73" t="b">
            <v>0</v>
          </cell>
          <cell r="DU73" t="b">
            <v>0</v>
          </cell>
          <cell r="DV73" t="b">
            <v>0</v>
          </cell>
          <cell r="DW73" t="b">
            <v>0</v>
          </cell>
          <cell r="DX73" t="b">
            <v>1</v>
          </cell>
          <cell r="DY73" t="b">
            <v>0</v>
          </cell>
          <cell r="DZ73" t="b">
            <v>0</v>
          </cell>
          <cell r="EA73" t="b">
            <v>0</v>
          </cell>
          <cell r="EB73" t="b">
            <v>0</v>
          </cell>
          <cell r="EC73" t="b">
            <v>0</v>
          </cell>
          <cell r="ED73" t="b">
            <v>0</v>
          </cell>
          <cell r="EE73" t="b">
            <v>0</v>
          </cell>
          <cell r="EF73" t="b">
            <v>1</v>
          </cell>
          <cell r="EG73" t="b">
            <v>0</v>
          </cell>
          <cell r="EH73" t="b">
            <v>0</v>
          </cell>
          <cell r="EI73" t="b">
            <v>1</v>
          </cell>
          <cell r="EJ73" t="b">
            <v>1</v>
          </cell>
          <cell r="EK73" t="b">
            <v>0</v>
          </cell>
          <cell r="EL73" t="b">
            <v>1</v>
          </cell>
        </row>
        <row r="74">
          <cell r="A74" t="str">
            <v>TEST</v>
          </cell>
          <cell r="B74" t="str">
            <v>DE2</v>
          </cell>
          <cell r="C74">
            <v>1</v>
          </cell>
          <cell r="D74">
            <v>0</v>
          </cell>
          <cell r="E74" t="str">
            <v>PWE-0001-000073</v>
          </cell>
          <cell r="F74">
            <v>42261</v>
          </cell>
          <cell r="G74">
            <v>42440</v>
          </cell>
          <cell r="H74">
            <v>42433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1</v>
          </cell>
          <cell r="Q74">
            <v>6</v>
          </cell>
          <cell r="R74">
            <v>1</v>
          </cell>
          <cell r="U74">
            <v>1</v>
          </cell>
          <cell r="V74">
            <v>1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1</v>
          </cell>
          <cell r="AD74">
            <v>0</v>
          </cell>
          <cell r="AE74">
            <v>0</v>
          </cell>
          <cell r="AG74">
            <v>0</v>
          </cell>
          <cell r="AH74">
            <v>1</v>
          </cell>
          <cell r="AJ74">
            <v>0</v>
          </cell>
          <cell r="AM74">
            <v>0</v>
          </cell>
          <cell r="AN74">
            <v>1</v>
          </cell>
          <cell r="AO74">
            <v>4</v>
          </cell>
          <cell r="AP74">
            <v>3</v>
          </cell>
          <cell r="AQ74">
            <v>2</v>
          </cell>
          <cell r="AR74">
            <v>1</v>
          </cell>
          <cell r="AS74">
            <v>0</v>
          </cell>
          <cell r="AT74">
            <v>2</v>
          </cell>
          <cell r="AU74" t="str">
            <v>{11,""}</v>
          </cell>
          <cell r="AV74" t="str">
            <v>{3,4,6,12,16,17,18,""}</v>
          </cell>
          <cell r="AW74">
            <v>0</v>
          </cell>
          <cell r="AX74">
            <v>1</v>
          </cell>
          <cell r="AY74">
            <v>1</v>
          </cell>
          <cell r="AZ74">
            <v>0</v>
          </cell>
          <cell r="BA74">
            <v>2</v>
          </cell>
          <cell r="BB74">
            <v>2</v>
          </cell>
          <cell r="BC74">
            <v>1</v>
          </cell>
          <cell r="BD74">
            <v>0</v>
          </cell>
          <cell r="BE74">
            <v>0</v>
          </cell>
          <cell r="BF74">
            <v>0</v>
          </cell>
          <cell r="BH74" t="str">
            <v>{1,2,4,""}</v>
          </cell>
          <cell r="BI74" t="str">
            <v>Zielfindung, Strategie-/Perspektivenentwicklung</v>
          </cell>
          <cell r="BJ74" t="str">
            <v>{1,2,""}</v>
          </cell>
          <cell r="CE74">
            <v>1</v>
          </cell>
          <cell r="CH74">
            <v>0</v>
          </cell>
          <cell r="CI74" t="str">
            <v>{5,""}</v>
          </cell>
          <cell r="CJ74" t="str">
            <v>Jobhunting</v>
          </cell>
          <cell r="CK74">
            <v>17</v>
          </cell>
          <cell r="CL74" t="str">
            <v>{1,2,4,""}</v>
          </cell>
          <cell r="CN74" t="str">
            <v>1</v>
          </cell>
          <cell r="CO74" t="str">
            <v>1</v>
          </cell>
          <cell r="CP74">
            <v>1</v>
          </cell>
          <cell r="CQ74">
            <v>0</v>
          </cell>
          <cell r="CR74">
            <v>0</v>
          </cell>
          <cell r="CS74">
            <v>0</v>
          </cell>
          <cell r="CT74">
            <v>0</v>
          </cell>
          <cell r="CU74">
            <v>1</v>
          </cell>
          <cell r="CV74">
            <v>0</v>
          </cell>
          <cell r="CW74">
            <v>1</v>
          </cell>
          <cell r="CX74">
            <v>1</v>
          </cell>
          <cell r="CY74">
            <v>1</v>
          </cell>
          <cell r="CZ74">
            <v>1</v>
          </cell>
          <cell r="DA74">
            <v>0</v>
          </cell>
          <cell r="DB74">
            <v>1</v>
          </cell>
          <cell r="DD74">
            <v>2</v>
          </cell>
          <cell r="DE74" t="str">
            <v>PWE.0001.15</v>
          </cell>
          <cell r="DF74" t="str">
            <v>BBZ Augsburg gGmbH</v>
          </cell>
          <cell r="DG74" t="str">
            <v>Perspektive Wiedereinstieg</v>
          </cell>
          <cell r="DH74" t="str">
            <v>de06271f-1e34-4f17-8643-4d1b66933383</v>
          </cell>
          <cell r="DI74">
            <v>56</v>
          </cell>
          <cell r="DJ74">
            <v>100</v>
          </cell>
          <cell r="DK74">
            <v>100</v>
          </cell>
          <cell r="DL74">
            <v>2015</v>
          </cell>
          <cell r="DM74">
            <v>2016</v>
          </cell>
          <cell r="DN74" t="b">
            <v>0</v>
          </cell>
          <cell r="DO74" t="b">
            <v>0</v>
          </cell>
          <cell r="DP74" t="b">
            <v>0</v>
          </cell>
          <cell r="DQ74" t="b">
            <v>0</v>
          </cell>
          <cell r="DR74" t="b">
            <v>1</v>
          </cell>
          <cell r="DS74" t="b">
            <v>0</v>
          </cell>
          <cell r="DT74" t="b">
            <v>1</v>
          </cell>
          <cell r="DU74" t="b">
            <v>0</v>
          </cell>
          <cell r="DV74" t="b">
            <v>0</v>
          </cell>
          <cell r="DW74" t="b">
            <v>1</v>
          </cell>
          <cell r="DX74" t="b">
            <v>0</v>
          </cell>
          <cell r="DY74" t="b">
            <v>0</v>
          </cell>
          <cell r="DZ74" t="b">
            <v>0</v>
          </cell>
          <cell r="EA74" t="b">
            <v>0</v>
          </cell>
          <cell r="EB74" t="b">
            <v>0</v>
          </cell>
          <cell r="EC74" t="b">
            <v>0</v>
          </cell>
          <cell r="ED74" t="b">
            <v>0</v>
          </cell>
          <cell r="EE74" t="b">
            <v>0</v>
          </cell>
          <cell r="EF74" t="b">
            <v>1</v>
          </cell>
          <cell r="EG74" t="b">
            <v>0</v>
          </cell>
          <cell r="EH74" t="b">
            <v>0</v>
          </cell>
          <cell r="EI74" t="b">
            <v>1</v>
          </cell>
          <cell r="EJ74" t="b">
            <v>0</v>
          </cell>
          <cell r="EK74" t="b">
            <v>0</v>
          </cell>
          <cell r="EL74" t="b">
            <v>1</v>
          </cell>
        </row>
        <row r="75">
          <cell r="A75" t="str">
            <v>TEST</v>
          </cell>
          <cell r="B75" t="str">
            <v>DE2</v>
          </cell>
          <cell r="C75">
            <v>1</v>
          </cell>
          <cell r="D75">
            <v>0</v>
          </cell>
          <cell r="E75" t="str">
            <v>PWE-0001-000074</v>
          </cell>
          <cell r="F75">
            <v>42130</v>
          </cell>
          <cell r="G75">
            <v>42309</v>
          </cell>
          <cell r="H75">
            <v>42247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1</v>
          </cell>
          <cell r="Q75">
            <v>3</v>
          </cell>
          <cell r="R75">
            <v>1</v>
          </cell>
          <cell r="U75">
            <v>1</v>
          </cell>
          <cell r="V75">
            <v>1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1</v>
          </cell>
          <cell r="AC75">
            <v>0</v>
          </cell>
          <cell r="AD75">
            <v>0</v>
          </cell>
          <cell r="AE75">
            <v>0</v>
          </cell>
          <cell r="AG75">
            <v>0</v>
          </cell>
          <cell r="AH75">
            <v>0</v>
          </cell>
          <cell r="AJ75">
            <v>0</v>
          </cell>
          <cell r="AM75">
            <v>0</v>
          </cell>
          <cell r="AN75">
            <v>1</v>
          </cell>
          <cell r="AO75">
            <v>4</v>
          </cell>
          <cell r="AP75">
            <v>3</v>
          </cell>
          <cell r="AQ75">
            <v>4</v>
          </cell>
          <cell r="AR75">
            <v>0</v>
          </cell>
          <cell r="AS75">
            <v>0</v>
          </cell>
          <cell r="AT75">
            <v>2</v>
          </cell>
          <cell r="AU75" t="str">
            <v>{11,""}</v>
          </cell>
          <cell r="AV75" t="str">
            <v>{10,14,16,17,""}</v>
          </cell>
          <cell r="AW75">
            <v>0</v>
          </cell>
          <cell r="AX75">
            <v>2</v>
          </cell>
          <cell r="AY75">
            <v>1</v>
          </cell>
          <cell r="AZ75">
            <v>0</v>
          </cell>
          <cell r="BA75">
            <v>2</v>
          </cell>
          <cell r="BB75">
            <v>0</v>
          </cell>
          <cell r="BC75">
            <v>1</v>
          </cell>
          <cell r="BD75">
            <v>0</v>
          </cell>
          <cell r="BE75">
            <v>0</v>
          </cell>
          <cell r="BF75">
            <v>0</v>
          </cell>
          <cell r="BH75" t="str">
            <v>{2,4,""}</v>
          </cell>
          <cell r="BI75" t="str">
            <v>Zielfindung, Strategie-/Perspektivenentwicklung</v>
          </cell>
          <cell r="BJ75" t="str">
            <v>{1,2,""}</v>
          </cell>
          <cell r="CE75">
            <v>2</v>
          </cell>
          <cell r="CH75">
            <v>0</v>
          </cell>
          <cell r="CI75" t="str">
            <v>{5,""}</v>
          </cell>
          <cell r="CJ75" t="str">
            <v>Jobhunting</v>
          </cell>
          <cell r="CK75">
            <v>17</v>
          </cell>
          <cell r="CL75" t="str">
            <v>{2,""}</v>
          </cell>
          <cell r="CN75" t="str">
            <v>1</v>
          </cell>
          <cell r="CO75" t="str">
            <v>1</v>
          </cell>
          <cell r="CP75">
            <v>2</v>
          </cell>
          <cell r="CQ75">
            <v>1</v>
          </cell>
          <cell r="CR75">
            <v>0</v>
          </cell>
          <cell r="CS75">
            <v>0</v>
          </cell>
          <cell r="CT75">
            <v>2</v>
          </cell>
          <cell r="CU75">
            <v>1</v>
          </cell>
          <cell r="CV75">
            <v>0</v>
          </cell>
          <cell r="CW75">
            <v>1</v>
          </cell>
          <cell r="CX75">
            <v>1</v>
          </cell>
          <cell r="CY75">
            <v>1</v>
          </cell>
          <cell r="CZ75">
            <v>1</v>
          </cell>
          <cell r="DA75">
            <v>0</v>
          </cell>
          <cell r="DB75">
            <v>1</v>
          </cell>
          <cell r="DD75">
            <v>2</v>
          </cell>
          <cell r="DE75" t="str">
            <v>PWE.0001.15</v>
          </cell>
          <cell r="DF75" t="str">
            <v>BBZ Augsburg gGmbH</v>
          </cell>
          <cell r="DG75" t="str">
            <v>Perspektive Wiedereinstieg</v>
          </cell>
          <cell r="DH75" t="str">
            <v>65caf3d4-ec7b-42de-b4e7-1385e7af4b5e</v>
          </cell>
          <cell r="DI75">
            <v>51</v>
          </cell>
          <cell r="DJ75">
            <v>100</v>
          </cell>
          <cell r="DK75">
            <v>100</v>
          </cell>
          <cell r="DL75">
            <v>2015</v>
          </cell>
          <cell r="DM75">
            <v>2015</v>
          </cell>
          <cell r="DN75" t="b">
            <v>0</v>
          </cell>
          <cell r="DO75" t="b">
            <v>0</v>
          </cell>
          <cell r="DP75" t="b">
            <v>1</v>
          </cell>
          <cell r="DQ75" t="b">
            <v>1</v>
          </cell>
          <cell r="DR75" t="b">
            <v>0</v>
          </cell>
          <cell r="DS75" t="b">
            <v>0</v>
          </cell>
          <cell r="DT75" t="b">
            <v>0</v>
          </cell>
          <cell r="DU75" t="b">
            <v>0</v>
          </cell>
          <cell r="DV75" t="b">
            <v>0</v>
          </cell>
          <cell r="DW75" t="b">
            <v>1</v>
          </cell>
          <cell r="DX75" t="b">
            <v>0</v>
          </cell>
          <cell r="DY75" t="b">
            <v>0</v>
          </cell>
          <cell r="DZ75" t="b">
            <v>0</v>
          </cell>
          <cell r="EA75" t="b">
            <v>0</v>
          </cell>
          <cell r="EB75" t="b">
            <v>0</v>
          </cell>
          <cell r="EC75" t="b">
            <v>0</v>
          </cell>
          <cell r="ED75" t="b">
            <v>0</v>
          </cell>
          <cell r="EE75" t="b">
            <v>0</v>
          </cell>
          <cell r="EF75" t="b">
            <v>1</v>
          </cell>
          <cell r="EG75" t="b">
            <v>0</v>
          </cell>
          <cell r="EH75" t="b">
            <v>0</v>
          </cell>
          <cell r="EI75" t="b">
            <v>1</v>
          </cell>
          <cell r="EJ75" t="b">
            <v>1</v>
          </cell>
          <cell r="EK75" t="b">
            <v>0</v>
          </cell>
          <cell r="EL75" t="b">
            <v>1</v>
          </cell>
        </row>
        <row r="76">
          <cell r="A76" t="str">
            <v>TEST</v>
          </cell>
          <cell r="B76" t="str">
            <v>DE2</v>
          </cell>
          <cell r="C76">
            <v>1</v>
          </cell>
          <cell r="D76">
            <v>0</v>
          </cell>
          <cell r="E76" t="str">
            <v>PWE-0001-000075</v>
          </cell>
          <cell r="F76">
            <v>42319</v>
          </cell>
          <cell r="G76">
            <v>42499</v>
          </cell>
          <cell r="H76">
            <v>42499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1</v>
          </cell>
          <cell r="Q76">
            <v>6</v>
          </cell>
          <cell r="R76">
            <v>3</v>
          </cell>
          <cell r="U76">
            <v>1</v>
          </cell>
          <cell r="V76">
            <v>1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1</v>
          </cell>
          <cell r="AC76">
            <v>0</v>
          </cell>
          <cell r="AD76">
            <v>0</v>
          </cell>
          <cell r="AE76">
            <v>0</v>
          </cell>
          <cell r="AG76">
            <v>0</v>
          </cell>
          <cell r="AH76">
            <v>0</v>
          </cell>
          <cell r="AJ76">
            <v>0</v>
          </cell>
          <cell r="AM76">
            <v>0</v>
          </cell>
          <cell r="AN76">
            <v>1</v>
          </cell>
          <cell r="AO76">
            <v>4</v>
          </cell>
          <cell r="AP76">
            <v>2</v>
          </cell>
          <cell r="AQ76">
            <v>4</v>
          </cell>
          <cell r="AR76">
            <v>0</v>
          </cell>
          <cell r="AS76">
            <v>0</v>
          </cell>
          <cell r="AT76">
            <v>3</v>
          </cell>
          <cell r="AU76" t="str">
            <v>{10,""}</v>
          </cell>
          <cell r="AV76" t="str">
            <v>{3,10,""}</v>
          </cell>
          <cell r="AW76">
            <v>0</v>
          </cell>
          <cell r="AX76">
            <v>3</v>
          </cell>
          <cell r="AY76">
            <v>1</v>
          </cell>
          <cell r="AZ76">
            <v>0</v>
          </cell>
          <cell r="BA76">
            <v>1</v>
          </cell>
          <cell r="BB76">
            <v>0</v>
          </cell>
          <cell r="BC76">
            <v>1</v>
          </cell>
          <cell r="BD76">
            <v>0</v>
          </cell>
          <cell r="BE76">
            <v>0</v>
          </cell>
          <cell r="BF76">
            <v>0</v>
          </cell>
          <cell r="BH76" t="str">
            <v>{1,2,""}</v>
          </cell>
          <cell r="BJ76" t="str">
            <v>{1,2,""}</v>
          </cell>
          <cell r="CE76">
            <v>1</v>
          </cell>
          <cell r="CH76">
            <v>0</v>
          </cell>
          <cell r="CI76" t="str">
            <v>{5,""}</v>
          </cell>
          <cell r="CJ76" t="str">
            <v>Jobhunting</v>
          </cell>
          <cell r="CK76">
            <v>10</v>
          </cell>
          <cell r="CL76" t="str">
            <v>{1,2,4,""}</v>
          </cell>
          <cell r="CN76" t="str">
            <v>1</v>
          </cell>
          <cell r="CO76" t="str">
            <v>1</v>
          </cell>
          <cell r="CQ76">
            <v>1</v>
          </cell>
          <cell r="CR76">
            <v>0</v>
          </cell>
          <cell r="CS76">
            <v>0</v>
          </cell>
          <cell r="CT76">
            <v>1</v>
          </cell>
          <cell r="CV76">
            <v>3</v>
          </cell>
          <cell r="CW76">
            <v>1</v>
          </cell>
          <cell r="CX76">
            <v>1</v>
          </cell>
          <cell r="CY76">
            <v>1</v>
          </cell>
          <cell r="CZ76">
            <v>1</v>
          </cell>
          <cell r="DA76">
            <v>0</v>
          </cell>
          <cell r="DB76">
            <v>0</v>
          </cell>
          <cell r="DE76" t="str">
            <v>PWE.0001.15</v>
          </cell>
          <cell r="DF76" t="str">
            <v>BBZ Augsburg gGmbH</v>
          </cell>
          <cell r="DG76" t="str">
            <v>Perspektive Wiedereinstieg</v>
          </cell>
          <cell r="DH76" t="str">
            <v>65258ff8-f5fe-4412-ab11-d4d73c2155db</v>
          </cell>
          <cell r="DI76">
            <v>38</v>
          </cell>
          <cell r="DJ76">
            <v>100</v>
          </cell>
          <cell r="DK76">
            <v>100</v>
          </cell>
          <cell r="DL76">
            <v>2015</v>
          </cell>
          <cell r="DM76">
            <v>2016</v>
          </cell>
          <cell r="DN76" t="b">
            <v>0</v>
          </cell>
          <cell r="DO76" t="b">
            <v>0</v>
          </cell>
          <cell r="DP76" t="b">
            <v>1</v>
          </cell>
          <cell r="DQ76" t="b">
            <v>1</v>
          </cell>
          <cell r="DR76" t="b">
            <v>0</v>
          </cell>
          <cell r="DS76" t="b">
            <v>0</v>
          </cell>
          <cell r="DT76" t="b">
            <v>0</v>
          </cell>
          <cell r="DU76" t="b">
            <v>0</v>
          </cell>
          <cell r="DV76" t="b">
            <v>0</v>
          </cell>
          <cell r="DW76" t="b">
            <v>0</v>
          </cell>
          <cell r="DX76" t="b">
            <v>1</v>
          </cell>
          <cell r="DY76" t="b">
            <v>0</v>
          </cell>
          <cell r="DZ76" t="b">
            <v>0</v>
          </cell>
          <cell r="EA76" t="b">
            <v>0</v>
          </cell>
          <cell r="EB76" t="b">
            <v>0</v>
          </cell>
          <cell r="EC76" t="b">
            <v>0</v>
          </cell>
          <cell r="ED76" t="b">
            <v>0</v>
          </cell>
          <cell r="EE76" t="b">
            <v>0</v>
          </cell>
          <cell r="EF76" t="b">
            <v>1</v>
          </cell>
          <cell r="EG76" t="b">
            <v>0</v>
          </cell>
          <cell r="EH76" t="b">
            <v>0</v>
          </cell>
          <cell r="EI76" t="b">
            <v>1</v>
          </cell>
          <cell r="EJ76" t="b">
            <v>1</v>
          </cell>
          <cell r="EK76" t="b">
            <v>0</v>
          </cell>
          <cell r="EL76" t="b">
            <v>1</v>
          </cell>
        </row>
        <row r="77">
          <cell r="A77" t="str">
            <v>TEST</v>
          </cell>
          <cell r="B77" t="str">
            <v>DE2</v>
          </cell>
          <cell r="C77">
            <v>1</v>
          </cell>
          <cell r="D77">
            <v>0</v>
          </cell>
          <cell r="E77" t="str">
            <v>PWE-0001-000076</v>
          </cell>
          <cell r="F77">
            <v>42022</v>
          </cell>
          <cell r="G77">
            <v>42201</v>
          </cell>
          <cell r="H77">
            <v>42200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1</v>
          </cell>
          <cell r="Q77">
            <v>6</v>
          </cell>
          <cell r="R77">
            <v>3</v>
          </cell>
          <cell r="U77">
            <v>1</v>
          </cell>
          <cell r="V77">
            <v>1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1</v>
          </cell>
          <cell r="AD77">
            <v>0</v>
          </cell>
          <cell r="AE77">
            <v>0</v>
          </cell>
          <cell r="AG77">
            <v>0</v>
          </cell>
          <cell r="AH77">
            <v>1</v>
          </cell>
          <cell r="AJ77">
            <v>0</v>
          </cell>
          <cell r="AM77">
            <v>0</v>
          </cell>
          <cell r="AN77">
            <v>1</v>
          </cell>
          <cell r="AO77">
            <v>4</v>
          </cell>
          <cell r="AP77">
            <v>1</v>
          </cell>
          <cell r="AQ77">
            <v>4</v>
          </cell>
          <cell r="AR77">
            <v>1</v>
          </cell>
          <cell r="AS77">
            <v>0</v>
          </cell>
          <cell r="AT77">
            <v>2</v>
          </cell>
          <cell r="AU77" t="str">
            <v>{15,""}</v>
          </cell>
          <cell r="AV77" t="str">
            <v>{15,""}</v>
          </cell>
          <cell r="AW77">
            <v>0</v>
          </cell>
          <cell r="AX77">
            <v>3</v>
          </cell>
          <cell r="AY77">
            <v>0</v>
          </cell>
          <cell r="AZ77">
            <v>1</v>
          </cell>
          <cell r="BB77">
            <v>2</v>
          </cell>
          <cell r="BC77">
            <v>1</v>
          </cell>
          <cell r="BD77">
            <v>0</v>
          </cell>
          <cell r="BE77">
            <v>0</v>
          </cell>
          <cell r="BF77">
            <v>0</v>
          </cell>
          <cell r="BH77" t="str">
            <v>{1,2,4,""}</v>
          </cell>
          <cell r="BI77" t="str">
            <v>Zielfindung, Strategie-/Perspektivenentwicklung</v>
          </cell>
          <cell r="BJ77" t="str">
            <v>{1,""}</v>
          </cell>
          <cell r="CE77">
            <v>1</v>
          </cell>
          <cell r="CH77">
            <v>0</v>
          </cell>
          <cell r="CI77" t="str">
            <v>{5,""}</v>
          </cell>
          <cell r="CJ77" t="str">
            <v>Jobhunting</v>
          </cell>
          <cell r="CK77">
            <v>15</v>
          </cell>
          <cell r="CL77" t="str">
            <v>{1,""}</v>
          </cell>
          <cell r="CN77" t="str">
            <v>1</v>
          </cell>
          <cell r="CO77" t="str">
            <v>1</v>
          </cell>
          <cell r="CP77">
            <v>1</v>
          </cell>
          <cell r="CQ77">
            <v>0</v>
          </cell>
          <cell r="CR77">
            <v>0</v>
          </cell>
          <cell r="CS77">
            <v>1</v>
          </cell>
          <cell r="CU77">
            <v>0</v>
          </cell>
          <cell r="CV77">
            <v>0</v>
          </cell>
          <cell r="CZ77">
            <v>0</v>
          </cell>
          <cell r="DA77">
            <v>0</v>
          </cell>
          <cell r="DB77">
            <v>1</v>
          </cell>
          <cell r="DD77">
            <v>3</v>
          </cell>
          <cell r="DE77" t="str">
            <v>PWE.0001.15</v>
          </cell>
          <cell r="DF77" t="str">
            <v>BBZ Augsburg gGmbH</v>
          </cell>
          <cell r="DG77" t="str">
            <v>Perspektive Wiedereinstieg</v>
          </cell>
          <cell r="DH77" t="str">
            <v>11082de7-b526-4c46-bffd-7c0173c66da5</v>
          </cell>
          <cell r="DI77">
            <v>34</v>
          </cell>
          <cell r="DJ77">
            <v>100</v>
          </cell>
          <cell r="DK77">
            <v>100</v>
          </cell>
          <cell r="DL77">
            <v>2015</v>
          </cell>
          <cell r="DM77">
            <v>2015</v>
          </cell>
          <cell r="DN77" t="b">
            <v>0</v>
          </cell>
          <cell r="DO77" t="b">
            <v>0</v>
          </cell>
          <cell r="DP77" t="b">
            <v>0</v>
          </cell>
          <cell r="DQ77" t="b">
            <v>0</v>
          </cell>
          <cell r="DR77" t="b">
            <v>1</v>
          </cell>
          <cell r="DS77" t="b">
            <v>0</v>
          </cell>
          <cell r="DT77" t="b">
            <v>0</v>
          </cell>
          <cell r="DU77" t="b">
            <v>0</v>
          </cell>
          <cell r="DV77" t="b">
            <v>0</v>
          </cell>
          <cell r="DW77" t="b">
            <v>0</v>
          </cell>
          <cell r="DX77" t="b">
            <v>1</v>
          </cell>
          <cell r="DY77" t="b">
            <v>0</v>
          </cell>
          <cell r="DZ77" t="b">
            <v>0</v>
          </cell>
          <cell r="EA77" t="b">
            <v>0</v>
          </cell>
          <cell r="EB77" t="b">
            <v>0</v>
          </cell>
          <cell r="EC77" t="b">
            <v>0</v>
          </cell>
          <cell r="ED77" t="b">
            <v>0</v>
          </cell>
          <cell r="EE77" t="b">
            <v>0</v>
          </cell>
          <cell r="EF77" t="b">
            <v>1</v>
          </cell>
          <cell r="EG77" t="b">
            <v>0</v>
          </cell>
          <cell r="EH77" t="b">
            <v>0</v>
          </cell>
          <cell r="EI77" t="b">
            <v>0</v>
          </cell>
          <cell r="EJ77" t="b">
            <v>0</v>
          </cell>
          <cell r="EK77" t="b">
            <v>0</v>
          </cell>
          <cell r="EL77" t="b">
            <v>1</v>
          </cell>
        </row>
        <row r="78">
          <cell r="A78" t="str">
            <v>TEST</v>
          </cell>
          <cell r="B78" t="str">
            <v>DE2</v>
          </cell>
          <cell r="C78">
            <v>1</v>
          </cell>
          <cell r="D78">
            <v>0</v>
          </cell>
          <cell r="E78" t="str">
            <v>PWE-0001-000077</v>
          </cell>
          <cell r="F78">
            <v>42303</v>
          </cell>
          <cell r="G78">
            <v>42483</v>
          </cell>
          <cell r="H78">
            <v>42483</v>
          </cell>
          <cell r="L78">
            <v>0</v>
          </cell>
          <cell r="O78">
            <v>0</v>
          </cell>
          <cell r="P78">
            <v>1</v>
          </cell>
          <cell r="Q78">
            <v>6</v>
          </cell>
          <cell r="R78">
            <v>3</v>
          </cell>
          <cell r="U78">
            <v>1</v>
          </cell>
          <cell r="V78">
            <v>0</v>
          </cell>
          <cell r="W78">
            <v>1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1</v>
          </cell>
          <cell r="AC78">
            <v>0</v>
          </cell>
          <cell r="AD78">
            <v>0</v>
          </cell>
          <cell r="AE78">
            <v>0</v>
          </cell>
          <cell r="AG78">
            <v>0</v>
          </cell>
          <cell r="AH78">
            <v>0</v>
          </cell>
          <cell r="AJ78">
            <v>0</v>
          </cell>
          <cell r="AM78">
            <v>0</v>
          </cell>
          <cell r="AN78">
            <v>0</v>
          </cell>
          <cell r="AO78">
            <v>3</v>
          </cell>
          <cell r="AP78">
            <v>3</v>
          </cell>
          <cell r="AQ78">
            <v>4</v>
          </cell>
          <cell r="AR78">
            <v>0</v>
          </cell>
          <cell r="AS78">
            <v>0</v>
          </cell>
          <cell r="AT78">
            <v>2</v>
          </cell>
          <cell r="AU78" t="str">
            <v>{16,""}</v>
          </cell>
          <cell r="AV78" t="str">
            <v>{10,16,17,18,""}</v>
          </cell>
          <cell r="AW78">
            <v>0</v>
          </cell>
          <cell r="AX78">
            <v>2</v>
          </cell>
          <cell r="AY78">
            <v>0</v>
          </cell>
          <cell r="AZ78">
            <v>1</v>
          </cell>
          <cell r="BB78">
            <v>0</v>
          </cell>
          <cell r="BC78">
            <v>1</v>
          </cell>
          <cell r="BD78">
            <v>0</v>
          </cell>
          <cell r="BE78">
            <v>0</v>
          </cell>
          <cell r="BF78">
            <v>0</v>
          </cell>
          <cell r="BH78" t="str">
            <v>{1,2,3,4,""}</v>
          </cell>
          <cell r="BI78" t="str">
            <v>Zielfindung, Strategie-/Perspektivenentwicklung</v>
          </cell>
          <cell r="BJ78" t="str">
            <v>{1,2,""}</v>
          </cell>
          <cell r="CE78">
            <v>1</v>
          </cell>
          <cell r="CH78">
            <v>0</v>
          </cell>
          <cell r="CI78" t="str">
            <v>{5,""}</v>
          </cell>
          <cell r="CJ78" t="str">
            <v>Jobhunting</v>
          </cell>
          <cell r="CK78">
            <v>16</v>
          </cell>
          <cell r="CL78" t="str">
            <v>{1,2,4,""}</v>
          </cell>
          <cell r="CN78" t="str">
            <v>1</v>
          </cell>
          <cell r="CO78" t="str">
            <v>1</v>
          </cell>
          <cell r="CP78">
            <v>2</v>
          </cell>
          <cell r="CQ78">
            <v>1</v>
          </cell>
          <cell r="CR78">
            <v>0</v>
          </cell>
          <cell r="CS78">
            <v>1</v>
          </cell>
          <cell r="CV78">
            <v>3</v>
          </cell>
          <cell r="CZ78">
            <v>0</v>
          </cell>
          <cell r="DA78">
            <v>0</v>
          </cell>
          <cell r="DB78">
            <v>0</v>
          </cell>
          <cell r="DE78" t="str">
            <v>PWE.0001.15</v>
          </cell>
          <cell r="DF78" t="str">
            <v>BBZ Augsburg gGmbH</v>
          </cell>
          <cell r="DG78" t="str">
            <v>Perspektive Wiedereinstieg</v>
          </cell>
          <cell r="DH78" t="str">
            <v>101d02a3-1959-4765-9762-46d7258f0f5f</v>
          </cell>
          <cell r="DI78">
            <v>37</v>
          </cell>
          <cell r="DJ78">
            <v>100</v>
          </cell>
          <cell r="DK78">
            <v>100</v>
          </cell>
          <cell r="DL78">
            <v>2015</v>
          </cell>
          <cell r="DM78">
            <v>2016</v>
          </cell>
          <cell r="DN78" t="b">
            <v>0</v>
          </cell>
          <cell r="DO78" t="b">
            <v>0</v>
          </cell>
          <cell r="DP78" t="b">
            <v>1</v>
          </cell>
          <cell r="DQ78" t="b">
            <v>1</v>
          </cell>
          <cell r="DR78" t="b">
            <v>0</v>
          </cell>
          <cell r="DS78" t="b">
            <v>0</v>
          </cell>
          <cell r="DT78" t="b">
            <v>0</v>
          </cell>
          <cell r="DU78" t="b">
            <v>0</v>
          </cell>
          <cell r="DV78" t="b">
            <v>0</v>
          </cell>
          <cell r="DW78" t="b">
            <v>0</v>
          </cell>
          <cell r="DX78" t="b">
            <v>1</v>
          </cell>
          <cell r="DY78" t="b">
            <v>1</v>
          </cell>
          <cell r="DZ78" t="b">
            <v>1</v>
          </cell>
          <cell r="EA78" t="b">
            <v>1</v>
          </cell>
          <cell r="EB78" t="b">
            <v>1</v>
          </cell>
          <cell r="EC78" t="b">
            <v>0</v>
          </cell>
          <cell r="ED78" t="b">
            <v>0</v>
          </cell>
          <cell r="EE78" t="b">
            <v>0</v>
          </cell>
          <cell r="EF78" t="b">
            <v>1</v>
          </cell>
          <cell r="EG78" t="b">
            <v>0</v>
          </cell>
          <cell r="EH78" t="b">
            <v>0</v>
          </cell>
          <cell r="EI78" t="b">
            <v>0</v>
          </cell>
          <cell r="EJ78" t="b">
            <v>1</v>
          </cell>
          <cell r="EK78" t="b">
            <v>1</v>
          </cell>
          <cell r="EL78" t="b">
            <v>1</v>
          </cell>
        </row>
        <row r="79">
          <cell r="A79" t="str">
            <v>TEST</v>
          </cell>
          <cell r="B79" t="str">
            <v>DE2</v>
          </cell>
          <cell r="C79">
            <v>1</v>
          </cell>
          <cell r="D79">
            <v>0</v>
          </cell>
          <cell r="E79" t="str">
            <v>PWE-0001-000078</v>
          </cell>
          <cell r="F79">
            <v>42081</v>
          </cell>
          <cell r="G79">
            <v>42262</v>
          </cell>
          <cell r="H79">
            <v>42261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1</v>
          </cell>
          <cell r="Q79">
            <v>3</v>
          </cell>
          <cell r="R79">
            <v>1</v>
          </cell>
          <cell r="U79">
            <v>1</v>
          </cell>
          <cell r="V79">
            <v>0</v>
          </cell>
          <cell r="W79">
            <v>1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1</v>
          </cell>
          <cell r="AC79">
            <v>0</v>
          </cell>
          <cell r="AD79">
            <v>0</v>
          </cell>
          <cell r="AE79">
            <v>0</v>
          </cell>
          <cell r="AG79">
            <v>0</v>
          </cell>
          <cell r="AH79">
            <v>0</v>
          </cell>
          <cell r="AJ79">
            <v>0</v>
          </cell>
          <cell r="AM79">
            <v>0</v>
          </cell>
          <cell r="AN79">
            <v>1</v>
          </cell>
          <cell r="AO79">
            <v>4</v>
          </cell>
          <cell r="AP79">
            <v>1</v>
          </cell>
          <cell r="AQ79">
            <v>4</v>
          </cell>
          <cell r="AR79">
            <v>0</v>
          </cell>
          <cell r="AS79">
            <v>0</v>
          </cell>
          <cell r="AT79">
            <v>2</v>
          </cell>
          <cell r="AU79" t="str">
            <v>{17,""}</v>
          </cell>
          <cell r="AV79" t="str">
            <v>{7,12,15,18,""}</v>
          </cell>
          <cell r="AW79">
            <v>0</v>
          </cell>
          <cell r="AX79">
            <v>1</v>
          </cell>
          <cell r="AY79">
            <v>1</v>
          </cell>
          <cell r="AZ79">
            <v>0</v>
          </cell>
          <cell r="BA79">
            <v>2</v>
          </cell>
          <cell r="BB79">
            <v>0</v>
          </cell>
          <cell r="BC79">
            <v>1</v>
          </cell>
          <cell r="BD79">
            <v>0</v>
          </cell>
          <cell r="BE79">
            <v>0</v>
          </cell>
          <cell r="BF79">
            <v>0</v>
          </cell>
          <cell r="BH79" t="str">
            <v>{1,2,3,4,""}</v>
          </cell>
          <cell r="BI79" t="str">
            <v>Zielfindung, Strategie-/Perspektivenentwicklung</v>
          </cell>
          <cell r="BJ79" t="str">
            <v>{1,2,""}</v>
          </cell>
          <cell r="CE79">
            <v>0</v>
          </cell>
          <cell r="CH79">
            <v>0</v>
          </cell>
          <cell r="CI79" t="str">
            <v>{5,""}</v>
          </cell>
          <cell r="CJ79" t="str">
            <v>Jobhunting</v>
          </cell>
          <cell r="CL79" t="str">
            <v>{1,2,4,""}</v>
          </cell>
          <cell r="CP79">
            <v>2</v>
          </cell>
          <cell r="CQ79">
            <v>0</v>
          </cell>
          <cell r="CR79">
            <v>0</v>
          </cell>
          <cell r="CS79">
            <v>0</v>
          </cell>
          <cell r="CT79">
            <v>0</v>
          </cell>
          <cell r="CV79">
            <v>4</v>
          </cell>
          <cell r="CW79">
            <v>1</v>
          </cell>
          <cell r="CX79">
            <v>1</v>
          </cell>
          <cell r="CY79">
            <v>1</v>
          </cell>
          <cell r="CZ79">
            <v>1</v>
          </cell>
          <cell r="DA79">
            <v>0</v>
          </cell>
          <cell r="DB79">
            <v>1</v>
          </cell>
          <cell r="DE79" t="str">
            <v>PWE.0001.15</v>
          </cell>
          <cell r="DF79" t="str">
            <v>BBZ Augsburg gGmbH</v>
          </cell>
          <cell r="DG79" t="str">
            <v>Perspektive Wiedereinstieg</v>
          </cell>
          <cell r="DH79" t="str">
            <v>3b9c07e1-15d5-4329-a358-945fc1bc189b</v>
          </cell>
          <cell r="DI79">
            <v>56</v>
          </cell>
          <cell r="DJ79">
            <v>100</v>
          </cell>
          <cell r="DK79">
            <v>100</v>
          </cell>
          <cell r="DL79">
            <v>2015</v>
          </cell>
          <cell r="DM79">
            <v>2015</v>
          </cell>
          <cell r="DN79" t="b">
            <v>0</v>
          </cell>
          <cell r="DO79" t="b">
            <v>0</v>
          </cell>
          <cell r="DP79" t="b">
            <v>1</v>
          </cell>
          <cell r="DQ79" t="b">
            <v>1</v>
          </cell>
          <cell r="DR79" t="b">
            <v>0</v>
          </cell>
          <cell r="DS79" t="b">
            <v>0</v>
          </cell>
          <cell r="DT79" t="b">
            <v>1</v>
          </cell>
          <cell r="DU79" t="b">
            <v>1</v>
          </cell>
          <cell r="DV79" t="b">
            <v>0</v>
          </cell>
          <cell r="DW79" t="b">
            <v>1</v>
          </cell>
          <cell r="DX79" t="b">
            <v>0</v>
          </cell>
          <cell r="DY79" t="b">
            <v>1</v>
          </cell>
          <cell r="DZ79" t="b">
            <v>1</v>
          </cell>
          <cell r="EA79" t="b">
            <v>1</v>
          </cell>
          <cell r="EB79" t="b">
            <v>0</v>
          </cell>
          <cell r="EC79" t="b">
            <v>0</v>
          </cell>
          <cell r="ED79" t="b">
            <v>0</v>
          </cell>
          <cell r="EE79" t="b">
            <v>0</v>
          </cell>
          <cell r="EF79" t="b">
            <v>1</v>
          </cell>
          <cell r="EG79" t="b">
            <v>0</v>
          </cell>
          <cell r="EH79" t="b">
            <v>0</v>
          </cell>
          <cell r="EI79" t="b">
            <v>1</v>
          </cell>
          <cell r="EJ79" t="b">
            <v>0</v>
          </cell>
          <cell r="EK79" t="b">
            <v>1</v>
          </cell>
          <cell r="EL79" t="b">
            <v>1</v>
          </cell>
        </row>
        <row r="80">
          <cell r="A80" t="str">
            <v>TEST</v>
          </cell>
          <cell r="B80" t="str">
            <v>DE2</v>
          </cell>
          <cell r="C80">
            <v>1</v>
          </cell>
          <cell r="D80">
            <v>0</v>
          </cell>
          <cell r="E80" t="str">
            <v>PWE-0001-000079</v>
          </cell>
          <cell r="F80">
            <v>42156</v>
          </cell>
          <cell r="G80">
            <v>42422</v>
          </cell>
          <cell r="H80">
            <v>42422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1</v>
          </cell>
          <cell r="Q80">
            <v>3</v>
          </cell>
          <cell r="R80">
            <v>1</v>
          </cell>
          <cell r="U80">
            <v>1</v>
          </cell>
          <cell r="V80">
            <v>1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1</v>
          </cell>
          <cell r="AC80">
            <v>0</v>
          </cell>
          <cell r="AD80">
            <v>0</v>
          </cell>
          <cell r="AE80">
            <v>0</v>
          </cell>
          <cell r="AG80">
            <v>0</v>
          </cell>
          <cell r="AH80">
            <v>0</v>
          </cell>
          <cell r="AJ80">
            <v>0</v>
          </cell>
          <cell r="AM80">
            <v>0</v>
          </cell>
          <cell r="AN80">
            <v>1</v>
          </cell>
          <cell r="AO80">
            <v>4</v>
          </cell>
          <cell r="AP80">
            <v>3</v>
          </cell>
          <cell r="AQ80">
            <v>4</v>
          </cell>
          <cell r="AR80">
            <v>0</v>
          </cell>
          <cell r="AS80">
            <v>0</v>
          </cell>
          <cell r="AT80">
            <v>2</v>
          </cell>
          <cell r="AU80" t="str">
            <v>{15,""}</v>
          </cell>
          <cell r="AV80" t="str">
            <v>{3,6,7,11,15,16,17,""}</v>
          </cell>
          <cell r="AW80">
            <v>0</v>
          </cell>
          <cell r="AX80">
            <v>1</v>
          </cell>
          <cell r="AY80">
            <v>1</v>
          </cell>
          <cell r="AZ80">
            <v>0</v>
          </cell>
          <cell r="BA80">
            <v>3</v>
          </cell>
          <cell r="BB80">
            <v>0</v>
          </cell>
          <cell r="BC80">
            <v>1</v>
          </cell>
          <cell r="BD80">
            <v>0</v>
          </cell>
          <cell r="BE80">
            <v>0</v>
          </cell>
          <cell r="BF80">
            <v>0</v>
          </cell>
          <cell r="BH80" t="str">
            <v>{1,2,3,4,""}</v>
          </cell>
          <cell r="BI80" t="str">
            <v>Zielfindung, Strategie-/Perspektivenentwicklung</v>
          </cell>
          <cell r="BJ80" t="str">
            <v>{1,2,""}</v>
          </cell>
          <cell r="BL80" t="str">
            <v>{2,""}</v>
          </cell>
          <cell r="BM80" t="str">
            <v>Eigene Krankheit und Tod der Mutter</v>
          </cell>
          <cell r="BN80">
            <v>86</v>
          </cell>
          <cell r="CE80">
            <v>2</v>
          </cell>
          <cell r="CH80">
            <v>0</v>
          </cell>
          <cell r="CI80" t="str">
            <v>{5,""}</v>
          </cell>
          <cell r="CJ80" t="str">
            <v>Jobhunting</v>
          </cell>
          <cell r="CL80" t="str">
            <v>{1,2,4,5,""}</v>
          </cell>
          <cell r="CM80" t="str">
            <v>PWE-online</v>
          </cell>
          <cell r="CP80">
            <v>2</v>
          </cell>
          <cell r="CQ80">
            <v>0</v>
          </cell>
          <cell r="CR80">
            <v>1</v>
          </cell>
          <cell r="CS80">
            <v>0</v>
          </cell>
          <cell r="CT80">
            <v>2</v>
          </cell>
          <cell r="CV80">
            <v>4</v>
          </cell>
          <cell r="CW80">
            <v>1</v>
          </cell>
          <cell r="CX80">
            <v>1</v>
          </cell>
          <cell r="CY80">
            <v>1</v>
          </cell>
          <cell r="CZ80">
            <v>1</v>
          </cell>
          <cell r="DA80">
            <v>0</v>
          </cell>
          <cell r="DB80">
            <v>0</v>
          </cell>
          <cell r="DE80" t="str">
            <v>PWE.0001.15</v>
          </cell>
          <cell r="DF80" t="str">
            <v>BBZ Augsburg gGmbH</v>
          </cell>
          <cell r="DG80" t="str">
            <v>Perspektive Wiedereinstieg</v>
          </cell>
          <cell r="DH80" t="str">
            <v>26f50150-32b4-4993-8cb1-6d67d5f3201e</v>
          </cell>
          <cell r="DI80">
            <v>46</v>
          </cell>
          <cell r="DJ80">
            <v>100</v>
          </cell>
          <cell r="DK80">
            <v>100</v>
          </cell>
          <cell r="DL80">
            <v>2015</v>
          </cell>
          <cell r="DM80">
            <v>2016</v>
          </cell>
          <cell r="DN80" t="b">
            <v>0</v>
          </cell>
          <cell r="DO80" t="b">
            <v>0</v>
          </cell>
          <cell r="DP80" t="b">
            <v>1</v>
          </cell>
          <cell r="DQ80" t="b">
            <v>1</v>
          </cell>
          <cell r="DR80" t="b">
            <v>0</v>
          </cell>
          <cell r="DS80" t="b">
            <v>0</v>
          </cell>
          <cell r="DT80" t="b">
            <v>0</v>
          </cell>
          <cell r="DU80" t="b">
            <v>0</v>
          </cell>
          <cell r="DV80" t="b">
            <v>0</v>
          </cell>
          <cell r="DW80" t="b">
            <v>1</v>
          </cell>
          <cell r="DX80" t="b">
            <v>0</v>
          </cell>
          <cell r="DY80" t="b">
            <v>0</v>
          </cell>
          <cell r="DZ80" t="b">
            <v>0</v>
          </cell>
          <cell r="EA80" t="b">
            <v>0</v>
          </cell>
          <cell r="EB80" t="b">
            <v>0</v>
          </cell>
          <cell r="EC80" t="b">
            <v>0</v>
          </cell>
          <cell r="ED80" t="b">
            <v>0</v>
          </cell>
          <cell r="EE80" t="b">
            <v>0</v>
          </cell>
          <cell r="EF80" t="b">
            <v>1</v>
          </cell>
          <cell r="EG80" t="b">
            <v>1</v>
          </cell>
          <cell r="EH80" t="b">
            <v>0</v>
          </cell>
          <cell r="EI80" t="b">
            <v>1</v>
          </cell>
          <cell r="EJ80" t="b">
            <v>0</v>
          </cell>
          <cell r="EK80" t="b">
            <v>0</v>
          </cell>
          <cell r="EL80" t="b">
            <v>1</v>
          </cell>
        </row>
        <row r="81">
          <cell r="A81" t="str">
            <v>TEST</v>
          </cell>
          <cell r="B81" t="str">
            <v>DE2</v>
          </cell>
          <cell r="C81">
            <v>1</v>
          </cell>
          <cell r="D81">
            <v>0</v>
          </cell>
          <cell r="E81" t="str">
            <v>PWE-0001-000080</v>
          </cell>
          <cell r="F81">
            <v>42151</v>
          </cell>
          <cell r="G81">
            <v>42330</v>
          </cell>
          <cell r="H81">
            <v>42401</v>
          </cell>
          <cell r="L81">
            <v>0</v>
          </cell>
          <cell r="M81">
            <v>1</v>
          </cell>
          <cell r="N81">
            <v>0</v>
          </cell>
          <cell r="O81">
            <v>0</v>
          </cell>
          <cell r="P81">
            <v>1</v>
          </cell>
          <cell r="Q81">
            <v>3</v>
          </cell>
          <cell r="R81">
            <v>1</v>
          </cell>
          <cell r="U81">
            <v>1</v>
          </cell>
          <cell r="V81">
            <v>1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1</v>
          </cell>
          <cell r="AC81">
            <v>0</v>
          </cell>
          <cell r="AD81">
            <v>0</v>
          </cell>
          <cell r="AE81">
            <v>0</v>
          </cell>
          <cell r="AG81">
            <v>0</v>
          </cell>
          <cell r="AH81">
            <v>0</v>
          </cell>
          <cell r="AJ81">
            <v>0</v>
          </cell>
          <cell r="AM81">
            <v>0</v>
          </cell>
          <cell r="AN81">
            <v>1</v>
          </cell>
          <cell r="AO81">
            <v>4</v>
          </cell>
          <cell r="AP81">
            <v>2</v>
          </cell>
          <cell r="AQ81">
            <v>4</v>
          </cell>
          <cell r="AR81">
            <v>0</v>
          </cell>
          <cell r="AS81">
            <v>0</v>
          </cell>
          <cell r="AT81">
            <v>3</v>
          </cell>
          <cell r="AU81" t="str">
            <v>{11,""}</v>
          </cell>
          <cell r="AV81" t="str">
            <v>{11,""}</v>
          </cell>
          <cell r="AW81">
            <v>0</v>
          </cell>
          <cell r="AX81">
            <v>4</v>
          </cell>
          <cell r="AY81">
            <v>1</v>
          </cell>
          <cell r="AZ81">
            <v>1</v>
          </cell>
          <cell r="BB81">
            <v>0</v>
          </cell>
          <cell r="BC81">
            <v>1</v>
          </cell>
          <cell r="BD81">
            <v>1</v>
          </cell>
          <cell r="BE81">
            <v>2</v>
          </cell>
          <cell r="BF81">
            <v>0</v>
          </cell>
          <cell r="BH81" t="str">
            <v>{1,2,4,""}</v>
          </cell>
          <cell r="BI81" t="str">
            <v>Zielfindung, Strategie/Perspektivenentwicklung</v>
          </cell>
          <cell r="BJ81" t="str">
            <v>{1,2,""}</v>
          </cell>
          <cell r="BL81" t="str">
            <v>{2,""}</v>
          </cell>
          <cell r="BM81" t="str">
            <v>TN ist noch in Elternzeit, Betreuung für Workshop-Zeiten bricht weg</v>
          </cell>
          <cell r="BN81">
            <v>72</v>
          </cell>
          <cell r="CE81">
            <v>1</v>
          </cell>
          <cell r="CH81">
            <v>0</v>
          </cell>
          <cell r="CI81" t="str">
            <v>{5,""}</v>
          </cell>
          <cell r="CJ81" t="str">
            <v>Jobhunting</v>
          </cell>
          <cell r="CK81">
            <v>11</v>
          </cell>
          <cell r="CL81" t="str">
            <v>{1,2,4,""}</v>
          </cell>
          <cell r="CN81" t="str">
            <v>1</v>
          </cell>
          <cell r="CO81" t="str">
            <v>1</v>
          </cell>
          <cell r="CP81">
            <v>2</v>
          </cell>
          <cell r="CQ81">
            <v>1</v>
          </cell>
          <cell r="CR81">
            <v>0</v>
          </cell>
          <cell r="CS81">
            <v>1</v>
          </cell>
          <cell r="CU81">
            <v>0</v>
          </cell>
          <cell r="CV81">
            <v>0</v>
          </cell>
          <cell r="CW81">
            <v>1</v>
          </cell>
          <cell r="CX81">
            <v>1</v>
          </cell>
          <cell r="CY81">
            <v>1</v>
          </cell>
          <cell r="CZ81">
            <v>1</v>
          </cell>
          <cell r="DA81">
            <v>0</v>
          </cell>
          <cell r="DB81">
            <v>0</v>
          </cell>
          <cell r="DD81">
            <v>3</v>
          </cell>
          <cell r="DE81" t="str">
            <v>PWE.0001.15</v>
          </cell>
          <cell r="DF81" t="str">
            <v>BBZ Augsburg gGmbH</v>
          </cell>
          <cell r="DG81" t="str">
            <v>Perspektive Wiedereinstieg</v>
          </cell>
          <cell r="DH81" t="str">
            <v>011c3d85-7bdc-4e2d-a3af-eb5f28326f5b</v>
          </cell>
          <cell r="DI81">
            <v>30</v>
          </cell>
          <cell r="DJ81">
            <v>100</v>
          </cell>
          <cell r="DK81">
            <v>100</v>
          </cell>
          <cell r="DL81">
            <v>2015</v>
          </cell>
          <cell r="DM81">
            <v>2016</v>
          </cell>
          <cell r="DN81" t="b">
            <v>0</v>
          </cell>
          <cell r="DO81" t="b">
            <v>0</v>
          </cell>
          <cell r="DP81" t="b">
            <v>1</v>
          </cell>
          <cell r="DQ81" t="b">
            <v>1</v>
          </cell>
          <cell r="DR81" t="b">
            <v>0</v>
          </cell>
          <cell r="DS81" t="b">
            <v>0</v>
          </cell>
          <cell r="DT81" t="b">
            <v>0</v>
          </cell>
          <cell r="DU81" t="b">
            <v>0</v>
          </cell>
          <cell r="DV81" t="b">
            <v>0</v>
          </cell>
          <cell r="DW81" t="b">
            <v>1</v>
          </cell>
          <cell r="DX81" t="b">
            <v>0</v>
          </cell>
          <cell r="DY81" t="b">
            <v>0</v>
          </cell>
          <cell r="DZ81" t="b">
            <v>0</v>
          </cell>
          <cell r="EA81" t="b">
            <v>0</v>
          </cell>
          <cell r="EB81" t="b">
            <v>1</v>
          </cell>
          <cell r="EC81" t="b">
            <v>0</v>
          </cell>
          <cell r="ED81" t="b">
            <v>0</v>
          </cell>
          <cell r="EE81" t="b">
            <v>0</v>
          </cell>
          <cell r="EF81" t="b">
            <v>1</v>
          </cell>
          <cell r="EG81" t="b">
            <v>0</v>
          </cell>
          <cell r="EH81" t="b">
            <v>0</v>
          </cell>
          <cell r="EI81" t="b">
            <v>1</v>
          </cell>
          <cell r="EJ81" t="b">
            <v>1</v>
          </cell>
          <cell r="EK81" t="b">
            <v>1</v>
          </cell>
          <cell r="EL81" t="b">
            <v>1</v>
          </cell>
        </row>
        <row r="82">
          <cell r="A82" t="str">
            <v>TEST</v>
          </cell>
          <cell r="B82" t="str">
            <v>DE2</v>
          </cell>
          <cell r="C82">
            <v>1</v>
          </cell>
          <cell r="D82">
            <v>0</v>
          </cell>
          <cell r="E82" t="str">
            <v>PWE-0001-000081</v>
          </cell>
          <cell r="F82">
            <v>42005</v>
          </cell>
          <cell r="G82">
            <v>42182</v>
          </cell>
          <cell r="H82">
            <v>42072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1</v>
          </cell>
          <cell r="Q82">
            <v>3</v>
          </cell>
          <cell r="R82">
            <v>1</v>
          </cell>
          <cell r="U82">
            <v>1</v>
          </cell>
          <cell r="V82">
            <v>1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1</v>
          </cell>
          <cell r="AC82">
            <v>0</v>
          </cell>
          <cell r="AD82">
            <v>0</v>
          </cell>
          <cell r="AE82">
            <v>0</v>
          </cell>
          <cell r="AG82">
            <v>0</v>
          </cell>
          <cell r="AH82">
            <v>0</v>
          </cell>
          <cell r="AJ82">
            <v>0</v>
          </cell>
          <cell r="AM82">
            <v>0</v>
          </cell>
          <cell r="AN82">
            <v>1</v>
          </cell>
          <cell r="AO82">
            <v>4</v>
          </cell>
          <cell r="AP82">
            <v>2</v>
          </cell>
          <cell r="AQ82">
            <v>4</v>
          </cell>
          <cell r="AR82">
            <v>0</v>
          </cell>
          <cell r="AS82">
            <v>0</v>
          </cell>
          <cell r="AT82">
            <v>3</v>
          </cell>
          <cell r="AU82" t="str">
            <v>{15,""}</v>
          </cell>
          <cell r="AV82" t="str">
            <v>{6,7,10,15,16,17,""}</v>
          </cell>
          <cell r="AW82">
            <v>0</v>
          </cell>
          <cell r="AX82">
            <v>3</v>
          </cell>
          <cell r="AY82">
            <v>0</v>
          </cell>
          <cell r="AZ82">
            <v>0</v>
          </cell>
          <cell r="BA82">
            <v>3</v>
          </cell>
          <cell r="BB82">
            <v>0</v>
          </cell>
          <cell r="BC82">
            <v>1</v>
          </cell>
          <cell r="BD82">
            <v>0</v>
          </cell>
          <cell r="BE82">
            <v>0</v>
          </cell>
          <cell r="BF82">
            <v>0</v>
          </cell>
          <cell r="BH82" t="str">
            <v>{1,3,4,""}</v>
          </cell>
          <cell r="BI82" t="str">
            <v>Zielfindung, Strategie-/Perspektivenentwicklung</v>
          </cell>
          <cell r="BJ82" t="str">
            <v>{1,4,""}</v>
          </cell>
          <cell r="BK82" t="str">
            <v>Partnerschaftscoaching</v>
          </cell>
          <cell r="CE82">
            <v>2</v>
          </cell>
          <cell r="CH82">
            <v>0</v>
          </cell>
          <cell r="CI82" t="str">
            <v>{5,""}</v>
          </cell>
          <cell r="CJ82" t="str">
            <v>Jobhunting</v>
          </cell>
          <cell r="CK82">
            <v>7</v>
          </cell>
          <cell r="CL82" t="str">
            <v>{2,""}</v>
          </cell>
          <cell r="CN82" t="str">
            <v>1</v>
          </cell>
          <cell r="CO82" t="str">
            <v>1</v>
          </cell>
          <cell r="CP82">
            <v>2</v>
          </cell>
          <cell r="CQ82">
            <v>1</v>
          </cell>
          <cell r="CR82">
            <v>0</v>
          </cell>
          <cell r="CS82">
            <v>0</v>
          </cell>
          <cell r="CT82">
            <v>2</v>
          </cell>
          <cell r="CU82">
            <v>0</v>
          </cell>
          <cell r="CV82">
            <v>0</v>
          </cell>
          <cell r="CZ82">
            <v>0</v>
          </cell>
          <cell r="DA82">
            <v>0</v>
          </cell>
          <cell r="DB82">
            <v>1</v>
          </cell>
          <cell r="DD82">
            <v>3</v>
          </cell>
          <cell r="DE82" t="str">
            <v>PWE.0001.15</v>
          </cell>
          <cell r="DF82" t="str">
            <v>BBZ Augsburg gGmbH</v>
          </cell>
          <cell r="DG82" t="str">
            <v>Perspektive Wiedereinstieg</v>
          </cell>
          <cell r="DH82" t="str">
            <v>d744e1a7-c9ba-4c89-9974-74f284bc1034</v>
          </cell>
          <cell r="DI82">
            <v>35</v>
          </cell>
          <cell r="DJ82">
            <v>100</v>
          </cell>
          <cell r="DK82">
            <v>100</v>
          </cell>
          <cell r="DL82">
            <v>2015</v>
          </cell>
          <cell r="DM82">
            <v>2015</v>
          </cell>
          <cell r="DN82" t="b">
            <v>0</v>
          </cell>
          <cell r="DO82" t="b">
            <v>0</v>
          </cell>
          <cell r="DP82" t="b">
            <v>1</v>
          </cell>
          <cell r="DQ82" t="b">
            <v>1</v>
          </cell>
          <cell r="DR82" t="b">
            <v>0</v>
          </cell>
          <cell r="DS82" t="b">
            <v>0</v>
          </cell>
          <cell r="DT82" t="b">
            <v>0</v>
          </cell>
          <cell r="DU82" t="b">
            <v>0</v>
          </cell>
          <cell r="DV82" t="b">
            <v>0</v>
          </cell>
          <cell r="DW82" t="b">
            <v>1</v>
          </cell>
          <cell r="DX82" t="b">
            <v>0</v>
          </cell>
          <cell r="DY82" t="b">
            <v>0</v>
          </cell>
          <cell r="DZ82" t="b">
            <v>0</v>
          </cell>
          <cell r="EA82" t="b">
            <v>0</v>
          </cell>
          <cell r="EB82" t="b">
            <v>0</v>
          </cell>
          <cell r="EC82" t="b">
            <v>0</v>
          </cell>
          <cell r="ED82" t="b">
            <v>0</v>
          </cell>
          <cell r="EE82" t="b">
            <v>0</v>
          </cell>
          <cell r="EF82" t="b">
            <v>1</v>
          </cell>
          <cell r="EG82" t="b">
            <v>0</v>
          </cell>
          <cell r="EH82" t="b">
            <v>0</v>
          </cell>
          <cell r="EI82" t="b">
            <v>0</v>
          </cell>
          <cell r="EJ82" t="b">
            <v>1</v>
          </cell>
          <cell r="EK82" t="b">
            <v>0</v>
          </cell>
          <cell r="EL82" t="b">
            <v>1</v>
          </cell>
        </row>
        <row r="83">
          <cell r="A83" t="str">
            <v>TEST</v>
          </cell>
          <cell r="B83" t="str">
            <v>DE2</v>
          </cell>
          <cell r="C83">
            <v>1</v>
          </cell>
          <cell r="D83">
            <v>0</v>
          </cell>
          <cell r="E83" t="str">
            <v>PWE-0001-000082</v>
          </cell>
          <cell r="F83">
            <v>42277</v>
          </cell>
          <cell r="G83">
            <v>42487</v>
          </cell>
          <cell r="H83">
            <v>42487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1</v>
          </cell>
          <cell r="Q83">
            <v>3</v>
          </cell>
          <cell r="R83">
            <v>1</v>
          </cell>
          <cell r="U83">
            <v>1</v>
          </cell>
          <cell r="V83">
            <v>1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G83">
            <v>0</v>
          </cell>
          <cell r="AH83">
            <v>1</v>
          </cell>
          <cell r="AJ83">
            <v>0</v>
          </cell>
          <cell r="AM83">
            <v>0</v>
          </cell>
          <cell r="AN83">
            <v>1</v>
          </cell>
          <cell r="AO83">
            <v>4</v>
          </cell>
          <cell r="AP83">
            <v>2</v>
          </cell>
          <cell r="AQ83">
            <v>4</v>
          </cell>
          <cell r="AR83">
            <v>1</v>
          </cell>
          <cell r="AS83">
            <v>0</v>
          </cell>
          <cell r="AT83">
            <v>2</v>
          </cell>
          <cell r="AU83" t="str">
            <v>{17,""}</v>
          </cell>
          <cell r="AV83" t="str">
            <v>{16,17,18,""}</v>
          </cell>
          <cell r="AW83">
            <v>0</v>
          </cell>
          <cell r="AX83">
            <v>3</v>
          </cell>
          <cell r="AY83">
            <v>1</v>
          </cell>
          <cell r="AZ83">
            <v>1</v>
          </cell>
          <cell r="BB83">
            <v>2</v>
          </cell>
          <cell r="BC83">
            <v>1</v>
          </cell>
          <cell r="BD83">
            <v>0</v>
          </cell>
          <cell r="BE83">
            <v>0</v>
          </cell>
          <cell r="BF83">
            <v>0</v>
          </cell>
          <cell r="BH83" t="str">
            <v>{1,2,""}</v>
          </cell>
          <cell r="BJ83" t="str">
            <v>{1,2,4,""}</v>
          </cell>
          <cell r="BK83" t="str">
            <v>Zielfindung, Strategie-/Perspektivenentwicklung</v>
          </cell>
          <cell r="BL83" t="str">
            <v>{2,""}</v>
          </cell>
          <cell r="BM83" t="str">
            <v>Minijob-Verpflichtungen (immer vormittags, so zogen sich Workshop-Teilnahmen länger als sonst)</v>
          </cell>
          <cell r="BN83">
            <v>30</v>
          </cell>
          <cell r="CE83">
            <v>2</v>
          </cell>
          <cell r="CH83">
            <v>0</v>
          </cell>
          <cell r="CI83" t="str">
            <v>{5,""}</v>
          </cell>
          <cell r="CJ83" t="str">
            <v>Jobhunting</v>
          </cell>
          <cell r="CK83">
            <v>17</v>
          </cell>
          <cell r="CL83" t="str">
            <v>{1,2,4,""}</v>
          </cell>
          <cell r="CN83" t="str">
            <v>1</v>
          </cell>
          <cell r="CO83" t="str">
            <v>1</v>
          </cell>
          <cell r="CP83">
            <v>1</v>
          </cell>
          <cell r="CQ83">
            <v>0</v>
          </cell>
          <cell r="CR83">
            <v>0</v>
          </cell>
          <cell r="CS83">
            <v>1</v>
          </cell>
          <cell r="CU83">
            <v>1</v>
          </cell>
          <cell r="CV83">
            <v>0</v>
          </cell>
          <cell r="CW83">
            <v>1</v>
          </cell>
          <cell r="CX83">
            <v>1</v>
          </cell>
          <cell r="CY83">
            <v>1</v>
          </cell>
          <cell r="CZ83">
            <v>1</v>
          </cell>
          <cell r="DA83">
            <v>0</v>
          </cell>
          <cell r="DB83">
            <v>0</v>
          </cell>
          <cell r="DD83">
            <v>3</v>
          </cell>
          <cell r="DE83" t="str">
            <v>PWE.0001.15</v>
          </cell>
          <cell r="DF83" t="str">
            <v>BBZ Augsburg gGmbH</v>
          </cell>
          <cell r="DG83" t="str">
            <v>Perspektive Wiedereinstieg</v>
          </cell>
          <cell r="DH83" t="str">
            <v>3daeaa0d-f9d9-4e75-9e36-dd050620a5f4</v>
          </cell>
          <cell r="DI83">
            <v>37</v>
          </cell>
          <cell r="DJ83">
            <v>100</v>
          </cell>
          <cell r="DK83">
            <v>100</v>
          </cell>
          <cell r="DL83">
            <v>2015</v>
          </cell>
          <cell r="DM83">
            <v>2016</v>
          </cell>
          <cell r="DN83" t="b">
            <v>0</v>
          </cell>
          <cell r="DO83" t="b">
            <v>0</v>
          </cell>
          <cell r="DP83" t="b">
            <v>0</v>
          </cell>
          <cell r="DQ83" t="b">
            <v>0</v>
          </cell>
          <cell r="DR83" t="b">
            <v>1</v>
          </cell>
          <cell r="DS83" t="b">
            <v>0</v>
          </cell>
          <cell r="DT83" t="b">
            <v>0</v>
          </cell>
          <cell r="DU83" t="b">
            <v>0</v>
          </cell>
          <cell r="DV83" t="b">
            <v>0</v>
          </cell>
          <cell r="DW83" t="b">
            <v>1</v>
          </cell>
          <cell r="DX83" t="b">
            <v>0</v>
          </cell>
          <cell r="DY83" t="b">
            <v>0</v>
          </cell>
          <cell r="DZ83" t="b">
            <v>0</v>
          </cell>
          <cell r="EA83" t="b">
            <v>0</v>
          </cell>
          <cell r="EB83" t="b">
            <v>0</v>
          </cell>
          <cell r="EC83" t="b">
            <v>0</v>
          </cell>
          <cell r="ED83" t="b">
            <v>0</v>
          </cell>
          <cell r="EE83" t="b">
            <v>0</v>
          </cell>
          <cell r="EF83" t="b">
            <v>1</v>
          </cell>
          <cell r="EG83" t="b">
            <v>0</v>
          </cell>
          <cell r="EH83" t="b">
            <v>0</v>
          </cell>
          <cell r="EI83" t="b">
            <v>1</v>
          </cell>
          <cell r="EJ83" t="b">
            <v>0</v>
          </cell>
          <cell r="EK83" t="b">
            <v>0</v>
          </cell>
          <cell r="EL83" t="b">
            <v>1</v>
          </cell>
        </row>
        <row r="84">
          <cell r="A84" t="str">
            <v>TEST</v>
          </cell>
          <cell r="B84" t="str">
            <v>DE2</v>
          </cell>
          <cell r="C84">
            <v>1</v>
          </cell>
          <cell r="D84">
            <v>0</v>
          </cell>
          <cell r="E84" t="str">
            <v>PWE-0001-000083</v>
          </cell>
          <cell r="F84">
            <v>42241</v>
          </cell>
          <cell r="G84">
            <v>42420</v>
          </cell>
          <cell r="H84">
            <v>42384</v>
          </cell>
          <cell r="L84">
            <v>0</v>
          </cell>
          <cell r="M84">
            <v>0</v>
          </cell>
          <cell r="N84">
            <v>0</v>
          </cell>
          <cell r="O84">
            <v>1</v>
          </cell>
          <cell r="P84">
            <v>1</v>
          </cell>
          <cell r="Q84">
            <v>6</v>
          </cell>
          <cell r="R84">
            <v>1</v>
          </cell>
          <cell r="U84">
            <v>1</v>
          </cell>
          <cell r="V84">
            <v>1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G84">
            <v>0</v>
          </cell>
          <cell r="AH84">
            <v>1</v>
          </cell>
          <cell r="AJ84">
            <v>0</v>
          </cell>
          <cell r="AM84">
            <v>0</v>
          </cell>
          <cell r="AN84">
            <v>1</v>
          </cell>
          <cell r="AO84">
            <v>3</v>
          </cell>
          <cell r="AP84">
            <v>2</v>
          </cell>
          <cell r="AQ84">
            <v>4</v>
          </cell>
          <cell r="AR84">
            <v>1</v>
          </cell>
          <cell r="AS84">
            <v>1</v>
          </cell>
          <cell r="AU84" t="str">
            <v>{14,""}</v>
          </cell>
          <cell r="AV84" t="str">
            <v>{15,21,""}</v>
          </cell>
          <cell r="AW84">
            <v>0</v>
          </cell>
          <cell r="AX84">
            <v>2</v>
          </cell>
          <cell r="AY84">
            <v>1</v>
          </cell>
          <cell r="AZ84">
            <v>1</v>
          </cell>
          <cell r="BB84">
            <v>2</v>
          </cell>
          <cell r="BC84">
            <v>1</v>
          </cell>
          <cell r="BD84">
            <v>1</v>
          </cell>
          <cell r="BE84">
            <v>2</v>
          </cell>
          <cell r="BF84">
            <v>0</v>
          </cell>
          <cell r="BH84" t="str">
            <v>{1,2,3,4,""}</v>
          </cell>
          <cell r="BI84" t="str">
            <v>Zielfindung, Strategie-/Perspektivenentwicklung</v>
          </cell>
          <cell r="BJ84" t="str">
            <v>{1,4,""}</v>
          </cell>
          <cell r="BK84" t="str">
            <v>Partnerschaftscoaching</v>
          </cell>
          <cell r="CH84">
            <v>1</v>
          </cell>
          <cell r="CI84" t="str">
            <v>{5,""}</v>
          </cell>
          <cell r="CJ84" t="str">
            <v>Jobhunting</v>
          </cell>
          <cell r="CK84">
            <v>21</v>
          </cell>
          <cell r="CL84" t="str">
            <v>{1,""}</v>
          </cell>
          <cell r="CN84" t="str">
            <v>1</v>
          </cell>
          <cell r="CO84" t="str">
            <v>1</v>
          </cell>
          <cell r="CP84">
            <v>1</v>
          </cell>
          <cell r="CQ84">
            <v>0</v>
          </cell>
          <cell r="CR84">
            <v>0</v>
          </cell>
          <cell r="CS84">
            <v>1</v>
          </cell>
          <cell r="CU84">
            <v>0</v>
          </cell>
          <cell r="CV84">
            <v>0</v>
          </cell>
          <cell r="CW84">
            <v>1</v>
          </cell>
          <cell r="CX84">
            <v>1</v>
          </cell>
          <cell r="CY84">
            <v>1</v>
          </cell>
          <cell r="CZ84">
            <v>1</v>
          </cell>
          <cell r="DA84">
            <v>0</v>
          </cell>
          <cell r="DB84">
            <v>1</v>
          </cell>
          <cell r="DD84">
            <v>2</v>
          </cell>
          <cell r="DE84" t="str">
            <v>PWE.0001.15</v>
          </cell>
          <cell r="DF84" t="str">
            <v>BBZ Augsburg gGmbH</v>
          </cell>
          <cell r="DG84" t="str">
            <v>Perspektive Wiedereinstieg</v>
          </cell>
          <cell r="DH84" t="str">
            <v>fbd306e0-b0d8-41fe-8391-b0d277020893</v>
          </cell>
          <cell r="DI84">
            <v>38</v>
          </cell>
          <cell r="DJ84">
            <v>100</v>
          </cell>
          <cell r="DK84">
            <v>100</v>
          </cell>
          <cell r="DL84">
            <v>2015</v>
          </cell>
          <cell r="DM84">
            <v>2016</v>
          </cell>
          <cell r="DN84" t="b">
            <v>0</v>
          </cell>
          <cell r="DO84" t="b">
            <v>0</v>
          </cell>
          <cell r="DP84" t="b">
            <v>0</v>
          </cell>
          <cell r="DQ84" t="b">
            <v>0</v>
          </cell>
          <cell r="DR84" t="b">
            <v>1</v>
          </cell>
          <cell r="DS84" t="b">
            <v>0</v>
          </cell>
          <cell r="DT84" t="b">
            <v>0</v>
          </cell>
          <cell r="DU84" t="b">
            <v>0</v>
          </cell>
          <cell r="DV84" t="b">
            <v>0</v>
          </cell>
          <cell r="DW84" t="b">
            <v>1</v>
          </cell>
          <cell r="DX84" t="b">
            <v>0</v>
          </cell>
          <cell r="DY84" t="b">
            <v>0</v>
          </cell>
          <cell r="DZ84" t="b">
            <v>0</v>
          </cell>
          <cell r="EA84" t="b">
            <v>0</v>
          </cell>
          <cell r="EB84" t="b">
            <v>0</v>
          </cell>
          <cell r="EC84" t="b">
            <v>0</v>
          </cell>
          <cell r="ED84" t="b">
            <v>1</v>
          </cell>
          <cell r="EE84" t="b">
            <v>0</v>
          </cell>
          <cell r="EF84" t="b">
            <v>1</v>
          </cell>
          <cell r="EG84" t="b">
            <v>0</v>
          </cell>
          <cell r="EH84" t="b">
            <v>0</v>
          </cell>
          <cell r="EI84" t="b">
            <v>1</v>
          </cell>
          <cell r="EJ84" t="b">
            <v>0</v>
          </cell>
          <cell r="EK84" t="b">
            <v>1</v>
          </cell>
          <cell r="EL84" t="b">
            <v>1</v>
          </cell>
        </row>
        <row r="85">
          <cell r="A85" t="str">
            <v>TEST</v>
          </cell>
          <cell r="B85" t="str">
            <v>DE2</v>
          </cell>
          <cell r="C85">
            <v>1</v>
          </cell>
          <cell r="D85">
            <v>0</v>
          </cell>
          <cell r="E85" t="str">
            <v>PWE-0001-000084</v>
          </cell>
          <cell r="F85">
            <v>42005</v>
          </cell>
          <cell r="G85">
            <v>42184</v>
          </cell>
          <cell r="H85">
            <v>42184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1</v>
          </cell>
          <cell r="Q85">
            <v>6</v>
          </cell>
          <cell r="R85">
            <v>3</v>
          </cell>
          <cell r="U85">
            <v>1</v>
          </cell>
          <cell r="V85">
            <v>1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1</v>
          </cell>
          <cell r="AC85">
            <v>0</v>
          </cell>
          <cell r="AD85">
            <v>0</v>
          </cell>
          <cell r="AE85">
            <v>0</v>
          </cell>
          <cell r="AG85">
            <v>0</v>
          </cell>
          <cell r="AH85">
            <v>0</v>
          </cell>
          <cell r="AJ85">
            <v>0</v>
          </cell>
          <cell r="AM85">
            <v>0</v>
          </cell>
          <cell r="AN85">
            <v>1</v>
          </cell>
          <cell r="AO85">
            <v>3</v>
          </cell>
          <cell r="AP85">
            <v>1</v>
          </cell>
          <cell r="AQ85">
            <v>4</v>
          </cell>
          <cell r="AR85">
            <v>0</v>
          </cell>
          <cell r="AS85">
            <v>0</v>
          </cell>
          <cell r="AT85">
            <v>1</v>
          </cell>
          <cell r="AU85" t="str">
            <v>{19,""}</v>
          </cell>
          <cell r="AV85" t="str">
            <v>{14,""}</v>
          </cell>
          <cell r="AW85">
            <v>0</v>
          </cell>
          <cell r="AX85">
            <v>2</v>
          </cell>
          <cell r="AY85">
            <v>0</v>
          </cell>
          <cell r="AZ85">
            <v>1</v>
          </cell>
          <cell r="BB85">
            <v>0</v>
          </cell>
          <cell r="BC85">
            <v>1</v>
          </cell>
          <cell r="BD85">
            <v>0</v>
          </cell>
          <cell r="BE85">
            <v>0</v>
          </cell>
          <cell r="BF85">
            <v>0</v>
          </cell>
          <cell r="BH85" t="str">
            <v>{1,2,4,""}</v>
          </cell>
          <cell r="BI85" t="str">
            <v>Zielfindung, Strategie-/Perspektivenentwicklung</v>
          </cell>
          <cell r="BJ85" t="str">
            <v>{1,2,""}</v>
          </cell>
          <cell r="CE85">
            <v>1</v>
          </cell>
          <cell r="CH85">
            <v>0</v>
          </cell>
          <cell r="CI85" t="str">
            <v>{4,""}</v>
          </cell>
          <cell r="CK85">
            <v>15</v>
          </cell>
          <cell r="CL85" t="str">
            <v>{1,4,""}</v>
          </cell>
          <cell r="CN85" t="str">
            <v>1</v>
          </cell>
          <cell r="CO85" t="str">
            <v>1</v>
          </cell>
          <cell r="CP85">
            <v>2</v>
          </cell>
          <cell r="CQ85">
            <v>1</v>
          </cell>
          <cell r="CR85">
            <v>0</v>
          </cell>
          <cell r="CS85">
            <v>1</v>
          </cell>
          <cell r="CU85">
            <v>0</v>
          </cell>
          <cell r="CV85">
            <v>0</v>
          </cell>
          <cell r="CZ85">
            <v>0</v>
          </cell>
          <cell r="DA85">
            <v>1</v>
          </cell>
          <cell r="DB85">
            <v>0</v>
          </cell>
          <cell r="DD85">
            <v>3</v>
          </cell>
          <cell r="DE85" t="str">
            <v>PWE.0001.15</v>
          </cell>
          <cell r="DF85" t="str">
            <v>BBZ Augsburg gGmbH</v>
          </cell>
          <cell r="DG85" t="str">
            <v>Perspektive Wiedereinstieg</v>
          </cell>
          <cell r="DH85" t="str">
            <v>d4a94a3a-306a-47b1-869c-ac0b59428abd</v>
          </cell>
          <cell r="DI85">
            <v>40</v>
          </cell>
          <cell r="DJ85">
            <v>100</v>
          </cell>
          <cell r="DK85">
            <v>100</v>
          </cell>
          <cell r="DL85">
            <v>2015</v>
          </cell>
          <cell r="DM85">
            <v>2015</v>
          </cell>
          <cell r="DN85" t="b">
            <v>0</v>
          </cell>
          <cell r="DO85" t="b">
            <v>0</v>
          </cell>
          <cell r="DP85" t="b">
            <v>1</v>
          </cell>
          <cell r="DQ85" t="b">
            <v>1</v>
          </cell>
          <cell r="DR85" t="b">
            <v>0</v>
          </cell>
          <cell r="DS85" t="b">
            <v>0</v>
          </cell>
          <cell r="DT85" t="b">
            <v>0</v>
          </cell>
          <cell r="DU85" t="b">
            <v>0</v>
          </cell>
          <cell r="DV85" t="b">
            <v>0</v>
          </cell>
          <cell r="DW85" t="b">
            <v>0</v>
          </cell>
          <cell r="DX85" t="b">
            <v>1</v>
          </cell>
          <cell r="DY85" t="b">
            <v>0</v>
          </cell>
          <cell r="DZ85" t="b">
            <v>0</v>
          </cell>
          <cell r="EA85" t="b">
            <v>0</v>
          </cell>
          <cell r="EB85" t="b">
            <v>0</v>
          </cell>
          <cell r="EC85" t="b">
            <v>0</v>
          </cell>
          <cell r="ED85" t="b">
            <v>0</v>
          </cell>
          <cell r="EE85" t="b">
            <v>0</v>
          </cell>
          <cell r="EF85" t="b">
            <v>1</v>
          </cell>
          <cell r="EG85" t="b">
            <v>0</v>
          </cell>
          <cell r="EH85" t="b">
            <v>1</v>
          </cell>
          <cell r="EI85" t="b">
            <v>0</v>
          </cell>
          <cell r="EJ85" t="b">
            <v>1</v>
          </cell>
          <cell r="EK85" t="b">
            <v>0</v>
          </cell>
          <cell r="EL85" t="b">
            <v>1</v>
          </cell>
        </row>
        <row r="86">
          <cell r="A86" t="str">
            <v>TEST</v>
          </cell>
          <cell r="B86" t="str">
            <v>DE2</v>
          </cell>
          <cell r="C86">
            <v>1</v>
          </cell>
          <cell r="D86">
            <v>0</v>
          </cell>
          <cell r="E86" t="str">
            <v>PWE-0001-000085</v>
          </cell>
          <cell r="F86">
            <v>42005</v>
          </cell>
          <cell r="G86">
            <v>42719</v>
          </cell>
          <cell r="H86">
            <v>42551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1</v>
          </cell>
          <cell r="Q86">
            <v>3</v>
          </cell>
          <cell r="R86">
            <v>1</v>
          </cell>
          <cell r="U86">
            <v>1</v>
          </cell>
          <cell r="V86">
            <v>0</v>
          </cell>
          <cell r="W86">
            <v>1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G86">
            <v>1</v>
          </cell>
          <cell r="AH86">
            <v>0</v>
          </cell>
          <cell r="AJ86">
            <v>1</v>
          </cell>
          <cell r="AK86">
            <v>24</v>
          </cell>
          <cell r="AL86">
            <v>1</v>
          </cell>
          <cell r="AM86">
            <v>1</v>
          </cell>
          <cell r="AN86">
            <v>1</v>
          </cell>
          <cell r="AO86">
            <v>2</v>
          </cell>
          <cell r="AP86">
            <v>1</v>
          </cell>
          <cell r="AQ86">
            <v>4</v>
          </cell>
          <cell r="AR86">
            <v>0</v>
          </cell>
          <cell r="AS86">
            <v>0</v>
          </cell>
          <cell r="AT86">
            <v>3</v>
          </cell>
          <cell r="AU86" t="str">
            <v>{7,""}</v>
          </cell>
          <cell r="AV86" t="str">
            <v>{14,15,16,17,18,""}</v>
          </cell>
          <cell r="AW86">
            <v>0</v>
          </cell>
          <cell r="AX86">
            <v>2</v>
          </cell>
          <cell r="AY86">
            <v>0</v>
          </cell>
          <cell r="AZ86">
            <v>0</v>
          </cell>
          <cell r="BA86">
            <v>2</v>
          </cell>
          <cell r="BB86">
            <v>0</v>
          </cell>
          <cell r="BC86">
            <v>1</v>
          </cell>
          <cell r="BD86">
            <v>0</v>
          </cell>
          <cell r="BE86">
            <v>0</v>
          </cell>
          <cell r="BF86">
            <v>0</v>
          </cell>
          <cell r="BH86" t="str">
            <v>{4,""}</v>
          </cell>
          <cell r="BI86" t="str">
            <v>Zielfindung, Strategie- und Perspekitvenentwicklung</v>
          </cell>
          <cell r="BJ86" t="str">
            <v>{1,""}</v>
          </cell>
          <cell r="BL86" t="str">
            <v>{1,""}</v>
          </cell>
          <cell r="CE86">
            <v>1</v>
          </cell>
          <cell r="CH86">
            <v>0</v>
          </cell>
          <cell r="CI86" t="str">
            <v>{1,5,""}</v>
          </cell>
          <cell r="CJ86" t="str">
            <v>Jobhunting</v>
          </cell>
          <cell r="CK86">
            <v>11</v>
          </cell>
          <cell r="CL86" t="str">
            <v>{4,""}</v>
          </cell>
          <cell r="CN86" t="str">
            <v>1</v>
          </cell>
          <cell r="CO86" t="str">
            <v>1</v>
          </cell>
          <cell r="CQ86">
            <v>1</v>
          </cell>
          <cell r="CR86">
            <v>0</v>
          </cell>
          <cell r="CS86">
            <v>0</v>
          </cell>
          <cell r="CT86">
            <v>1</v>
          </cell>
          <cell r="CU86">
            <v>1</v>
          </cell>
          <cell r="CV86">
            <v>0</v>
          </cell>
          <cell r="CZ86">
            <v>0</v>
          </cell>
          <cell r="DA86">
            <v>0</v>
          </cell>
          <cell r="DB86">
            <v>1</v>
          </cell>
          <cell r="DD86">
            <v>2</v>
          </cell>
          <cell r="DE86" t="str">
            <v>PWE.0001.15</v>
          </cell>
          <cell r="DF86" t="str">
            <v>BBZ Augsburg gGmbH</v>
          </cell>
          <cell r="DG86" t="str">
            <v>Perspektive Wiedereinstieg</v>
          </cell>
          <cell r="DH86" t="str">
            <v>eafdf0a2-df45-4d86-98dd-5e7eb416ddf2</v>
          </cell>
          <cell r="DI86">
            <v>31</v>
          </cell>
          <cell r="DJ86">
            <v>100</v>
          </cell>
          <cell r="DK86">
            <v>100</v>
          </cell>
          <cell r="DL86">
            <v>2015</v>
          </cell>
          <cell r="DM86">
            <v>2016</v>
          </cell>
          <cell r="DN86" t="b">
            <v>1</v>
          </cell>
          <cell r="DO86" t="b">
            <v>0</v>
          </cell>
          <cell r="DP86" t="b">
            <v>0</v>
          </cell>
          <cell r="DQ86" t="b">
            <v>0</v>
          </cell>
          <cell r="DR86" t="b">
            <v>0</v>
          </cell>
          <cell r="DS86" t="b">
            <v>0</v>
          </cell>
          <cell r="DT86" t="b">
            <v>0</v>
          </cell>
          <cell r="DU86" t="b">
            <v>0</v>
          </cell>
          <cell r="DV86" t="b">
            <v>0</v>
          </cell>
          <cell r="DW86" t="b">
            <v>1</v>
          </cell>
          <cell r="DX86" t="b">
            <v>0</v>
          </cell>
          <cell r="DY86" t="b">
            <v>1</v>
          </cell>
          <cell r="DZ86" t="b">
            <v>1</v>
          </cell>
          <cell r="EA86" t="b">
            <v>1</v>
          </cell>
          <cell r="EB86" t="b">
            <v>0</v>
          </cell>
          <cell r="EC86" t="b">
            <v>0</v>
          </cell>
          <cell r="ED86" t="b">
            <v>0</v>
          </cell>
          <cell r="EE86" t="b">
            <v>0</v>
          </cell>
          <cell r="EF86" t="b">
            <v>1</v>
          </cell>
          <cell r="EG86" t="b">
            <v>0</v>
          </cell>
          <cell r="EH86" t="b">
            <v>0</v>
          </cell>
          <cell r="EI86" t="b">
            <v>0</v>
          </cell>
          <cell r="EJ86" t="b">
            <v>1</v>
          </cell>
          <cell r="EK86" t="b">
            <v>1</v>
          </cell>
          <cell r="EL86" t="b">
            <v>1</v>
          </cell>
        </row>
        <row r="87">
          <cell r="A87" t="str">
            <v>TEST</v>
          </cell>
          <cell r="B87" t="str">
            <v>DE2</v>
          </cell>
          <cell r="C87">
            <v>1</v>
          </cell>
          <cell r="D87">
            <v>0</v>
          </cell>
          <cell r="E87" t="str">
            <v>PWE-0001-000086</v>
          </cell>
          <cell r="F87">
            <v>42005</v>
          </cell>
          <cell r="G87">
            <v>42184</v>
          </cell>
          <cell r="H87">
            <v>42204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1</v>
          </cell>
          <cell r="Q87">
            <v>3</v>
          </cell>
          <cell r="R87">
            <v>1</v>
          </cell>
          <cell r="U87">
            <v>1</v>
          </cell>
          <cell r="V87">
            <v>1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G87">
            <v>1</v>
          </cell>
          <cell r="AH87">
            <v>0</v>
          </cell>
          <cell r="AJ87">
            <v>1</v>
          </cell>
          <cell r="AK87">
            <v>4</v>
          </cell>
          <cell r="AM87">
            <v>1</v>
          </cell>
          <cell r="AN87">
            <v>1</v>
          </cell>
          <cell r="AO87">
            <v>3</v>
          </cell>
          <cell r="AP87">
            <v>2</v>
          </cell>
          <cell r="AQ87">
            <v>4</v>
          </cell>
          <cell r="AR87">
            <v>0</v>
          </cell>
          <cell r="AS87">
            <v>0</v>
          </cell>
          <cell r="AT87">
            <v>2</v>
          </cell>
          <cell r="AU87" t="str">
            <v>{17,""}</v>
          </cell>
          <cell r="AV87" t="str">
            <v>{16,""}</v>
          </cell>
          <cell r="AW87">
            <v>0</v>
          </cell>
          <cell r="AX87">
            <v>3</v>
          </cell>
          <cell r="AY87">
            <v>0</v>
          </cell>
          <cell r="AZ87">
            <v>0</v>
          </cell>
          <cell r="BA87">
            <v>3</v>
          </cell>
          <cell r="BB87">
            <v>0</v>
          </cell>
          <cell r="BC87">
            <v>1</v>
          </cell>
          <cell r="BD87">
            <v>1</v>
          </cell>
          <cell r="BE87">
            <v>1</v>
          </cell>
          <cell r="BF87">
            <v>0</v>
          </cell>
          <cell r="BH87" t="str">
            <v>{1,4,""}</v>
          </cell>
          <cell r="BI87" t="str">
            <v>Zielfindung, Strategie-/Perspektivenentwicklung</v>
          </cell>
          <cell r="BJ87" t="str">
            <v>{2,4,""}</v>
          </cell>
          <cell r="BK87" t="str">
            <v>Partnerschaftscoaching</v>
          </cell>
          <cell r="CE87">
            <v>0</v>
          </cell>
          <cell r="CH87">
            <v>0</v>
          </cell>
          <cell r="CI87" t="str">
            <v>{3,""}</v>
          </cell>
          <cell r="CK87">
            <v>16</v>
          </cell>
          <cell r="CL87" t="str">
            <v>{5,""}</v>
          </cell>
          <cell r="CM87" t="str">
            <v>keine</v>
          </cell>
          <cell r="CN87" t="str">
            <v>1</v>
          </cell>
          <cell r="CO87" t="str">
            <v>1</v>
          </cell>
          <cell r="CP87">
            <v>2</v>
          </cell>
          <cell r="CQ87">
            <v>1</v>
          </cell>
          <cell r="CR87">
            <v>0</v>
          </cell>
          <cell r="CS87">
            <v>0</v>
          </cell>
          <cell r="CT87">
            <v>1</v>
          </cell>
          <cell r="CV87">
            <v>3</v>
          </cell>
          <cell r="CZ87">
            <v>0</v>
          </cell>
          <cell r="DA87">
            <v>0</v>
          </cell>
          <cell r="DB87">
            <v>0</v>
          </cell>
          <cell r="DE87" t="str">
            <v>PWE.0001.15</v>
          </cell>
          <cell r="DF87" t="str">
            <v>BBZ Augsburg gGmbH</v>
          </cell>
          <cell r="DG87" t="str">
            <v>Perspektive Wiedereinstieg</v>
          </cell>
          <cell r="DH87" t="str">
            <v>c7c3baac-eb5f-45c3-b1b8-e884a5f25fc9</v>
          </cell>
          <cell r="DI87">
            <v>33</v>
          </cell>
          <cell r="DJ87">
            <v>100</v>
          </cell>
          <cell r="DK87">
            <v>100</v>
          </cell>
          <cell r="DL87">
            <v>2015</v>
          </cell>
          <cell r="DM87">
            <v>2015</v>
          </cell>
          <cell r="DN87" t="b">
            <v>1</v>
          </cell>
          <cell r="DO87" t="b">
            <v>0</v>
          </cell>
          <cell r="DP87" t="b">
            <v>0</v>
          </cell>
          <cell r="DQ87" t="b">
            <v>0</v>
          </cell>
          <cell r="DR87" t="b">
            <v>0</v>
          </cell>
          <cell r="DS87" t="b">
            <v>0</v>
          </cell>
          <cell r="DT87" t="b">
            <v>0</v>
          </cell>
          <cell r="DU87" t="b">
            <v>0</v>
          </cell>
          <cell r="DV87" t="b">
            <v>0</v>
          </cell>
          <cell r="DW87" t="b">
            <v>1</v>
          </cell>
          <cell r="DX87" t="b">
            <v>0</v>
          </cell>
          <cell r="DY87" t="b">
            <v>0</v>
          </cell>
          <cell r="DZ87" t="b">
            <v>0</v>
          </cell>
          <cell r="EA87" t="b">
            <v>0</v>
          </cell>
          <cell r="EB87" t="b">
            <v>0</v>
          </cell>
          <cell r="EC87" t="b">
            <v>0</v>
          </cell>
          <cell r="ED87" t="b">
            <v>0</v>
          </cell>
          <cell r="EE87" t="b">
            <v>0</v>
          </cell>
          <cell r="EF87" t="b">
            <v>1</v>
          </cell>
          <cell r="EG87" t="b">
            <v>0</v>
          </cell>
          <cell r="EH87" t="b">
            <v>0</v>
          </cell>
          <cell r="EI87" t="b">
            <v>0</v>
          </cell>
          <cell r="EJ87" t="b">
            <v>1</v>
          </cell>
          <cell r="EK87" t="b">
            <v>0</v>
          </cell>
          <cell r="EL87" t="b">
            <v>1</v>
          </cell>
        </row>
        <row r="88">
          <cell r="A88" t="str">
            <v>TEST</v>
          </cell>
          <cell r="B88" t="str">
            <v>DE2</v>
          </cell>
          <cell r="C88">
            <v>1</v>
          </cell>
          <cell r="D88">
            <v>0</v>
          </cell>
          <cell r="E88" t="str">
            <v>PWE-0001-000087</v>
          </cell>
          <cell r="F88">
            <v>42005</v>
          </cell>
          <cell r="G88">
            <v>42184</v>
          </cell>
          <cell r="H88">
            <v>42124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1</v>
          </cell>
          <cell r="Q88">
            <v>2</v>
          </cell>
          <cell r="R88">
            <v>1</v>
          </cell>
          <cell r="U88">
            <v>1</v>
          </cell>
          <cell r="V88">
            <v>1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G88">
            <v>1</v>
          </cell>
          <cell r="AH88">
            <v>0</v>
          </cell>
          <cell r="AJ88">
            <v>1</v>
          </cell>
          <cell r="AK88">
            <v>5</v>
          </cell>
          <cell r="AM88">
            <v>1</v>
          </cell>
          <cell r="AN88">
            <v>1</v>
          </cell>
          <cell r="AO88">
            <v>4</v>
          </cell>
          <cell r="AP88">
            <v>2</v>
          </cell>
          <cell r="AQ88">
            <v>4</v>
          </cell>
          <cell r="AR88">
            <v>1</v>
          </cell>
          <cell r="AS88">
            <v>0</v>
          </cell>
          <cell r="AT88">
            <v>1</v>
          </cell>
          <cell r="AU88" t="str">
            <v>{11,""}</v>
          </cell>
          <cell r="AV88" t="str">
            <v>{11,""}</v>
          </cell>
          <cell r="AW88">
            <v>0</v>
          </cell>
          <cell r="AX88">
            <v>2</v>
          </cell>
          <cell r="AY88">
            <v>0</v>
          </cell>
          <cell r="AZ88">
            <v>0</v>
          </cell>
          <cell r="BA88">
            <v>1</v>
          </cell>
          <cell r="BB88">
            <v>2</v>
          </cell>
          <cell r="BC88">
            <v>1</v>
          </cell>
          <cell r="BD88">
            <v>0</v>
          </cell>
          <cell r="BE88">
            <v>0</v>
          </cell>
          <cell r="BF88">
            <v>0</v>
          </cell>
          <cell r="BH88" t="str">
            <v>{1,2,3,""}</v>
          </cell>
          <cell r="BJ88" t="str">
            <v>{4,""}</v>
          </cell>
          <cell r="BK88" t="str">
            <v>Keine</v>
          </cell>
          <cell r="CE88">
            <v>1</v>
          </cell>
          <cell r="CH88">
            <v>0</v>
          </cell>
          <cell r="CI88" t="str">
            <v>{3,5,""}</v>
          </cell>
          <cell r="CJ88" t="str">
            <v>Jobhunting</v>
          </cell>
          <cell r="CK88">
            <v>11</v>
          </cell>
          <cell r="CL88" t="str">
            <v>{5,""}</v>
          </cell>
          <cell r="CM88" t="str">
            <v>Keine</v>
          </cell>
          <cell r="CN88" t="str">
            <v>1</v>
          </cell>
          <cell r="CO88" t="str">
            <v>1</v>
          </cell>
          <cell r="CP88">
            <v>1</v>
          </cell>
          <cell r="CQ88">
            <v>0</v>
          </cell>
          <cell r="CR88">
            <v>0</v>
          </cell>
          <cell r="CS88">
            <v>1</v>
          </cell>
          <cell r="CU88">
            <v>0</v>
          </cell>
          <cell r="CV88">
            <v>0</v>
          </cell>
          <cell r="CZ88">
            <v>1</v>
          </cell>
          <cell r="DA88">
            <v>0</v>
          </cell>
          <cell r="DB88">
            <v>1</v>
          </cell>
          <cell r="DD88">
            <v>3</v>
          </cell>
          <cell r="DE88" t="str">
            <v>PWE.0001.15</v>
          </cell>
          <cell r="DF88" t="str">
            <v>BBZ Augsburg gGmbH</v>
          </cell>
          <cell r="DG88" t="str">
            <v>Perspektive Wiedereinstieg</v>
          </cell>
          <cell r="DH88" t="str">
            <v>e8004b71-61e5-4b7a-95ee-d7dfa5297f66</v>
          </cell>
          <cell r="DI88">
            <v>31</v>
          </cell>
          <cell r="DJ88">
            <v>100</v>
          </cell>
          <cell r="DK88">
            <v>100</v>
          </cell>
          <cell r="DL88">
            <v>2015</v>
          </cell>
          <cell r="DM88">
            <v>2015</v>
          </cell>
          <cell r="DN88" t="b">
            <v>1</v>
          </cell>
          <cell r="DO88" t="b">
            <v>0</v>
          </cell>
          <cell r="DP88" t="b">
            <v>0</v>
          </cell>
          <cell r="DQ88" t="b">
            <v>0</v>
          </cell>
          <cell r="DR88" t="b">
            <v>0</v>
          </cell>
          <cell r="DS88" t="b">
            <v>0</v>
          </cell>
          <cell r="DT88" t="b">
            <v>0</v>
          </cell>
          <cell r="DU88" t="b">
            <v>0</v>
          </cell>
          <cell r="DV88" t="b">
            <v>0</v>
          </cell>
          <cell r="DW88" t="b">
            <v>1</v>
          </cell>
          <cell r="DX88" t="b">
            <v>0</v>
          </cell>
          <cell r="DY88" t="b">
            <v>0</v>
          </cell>
          <cell r="DZ88" t="b">
            <v>0</v>
          </cell>
          <cell r="EA88" t="b">
            <v>0</v>
          </cell>
          <cell r="EB88" t="b">
            <v>0</v>
          </cell>
          <cell r="EC88" t="b">
            <v>0</v>
          </cell>
          <cell r="ED88" t="b">
            <v>0</v>
          </cell>
          <cell r="EE88" t="b">
            <v>0</v>
          </cell>
          <cell r="EF88" t="b">
            <v>1</v>
          </cell>
          <cell r="EG88" t="b">
            <v>0</v>
          </cell>
          <cell r="EH88" t="b">
            <v>0</v>
          </cell>
          <cell r="EI88" t="b">
            <v>1</v>
          </cell>
          <cell r="EJ88" t="b">
            <v>0</v>
          </cell>
          <cell r="EK88" t="b">
            <v>0</v>
          </cell>
          <cell r="EL88" t="b">
            <v>1</v>
          </cell>
        </row>
        <row r="89">
          <cell r="A89" t="str">
            <v>TEST</v>
          </cell>
          <cell r="B89" t="str">
            <v>DE2</v>
          </cell>
          <cell r="C89">
            <v>1</v>
          </cell>
          <cell r="D89">
            <v>0</v>
          </cell>
          <cell r="E89" t="str">
            <v>PWE-0001-000088</v>
          </cell>
          <cell r="F89">
            <v>42072</v>
          </cell>
          <cell r="G89">
            <v>42251</v>
          </cell>
          <cell r="H89">
            <v>42251</v>
          </cell>
          <cell r="L89">
            <v>0</v>
          </cell>
          <cell r="M89">
            <v>0</v>
          </cell>
          <cell r="N89">
            <v>1</v>
          </cell>
          <cell r="O89">
            <v>0</v>
          </cell>
          <cell r="P89">
            <v>0</v>
          </cell>
          <cell r="Q89">
            <v>2</v>
          </cell>
          <cell r="R89">
            <v>1</v>
          </cell>
          <cell r="U89">
            <v>1</v>
          </cell>
          <cell r="V89">
            <v>1</v>
          </cell>
          <cell r="W89">
            <v>1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1</v>
          </cell>
          <cell r="AC89">
            <v>0</v>
          </cell>
          <cell r="AD89">
            <v>0</v>
          </cell>
          <cell r="AE89">
            <v>0</v>
          </cell>
          <cell r="AG89">
            <v>0</v>
          </cell>
          <cell r="AH89">
            <v>0</v>
          </cell>
          <cell r="AJ89">
            <v>0</v>
          </cell>
          <cell r="AM89">
            <v>0</v>
          </cell>
          <cell r="AN89">
            <v>1</v>
          </cell>
          <cell r="AO89">
            <v>4</v>
          </cell>
          <cell r="AP89">
            <v>2</v>
          </cell>
          <cell r="AQ89">
            <v>4</v>
          </cell>
          <cell r="AR89">
            <v>0</v>
          </cell>
          <cell r="AS89">
            <v>0</v>
          </cell>
          <cell r="AT89">
            <v>2</v>
          </cell>
          <cell r="AU89" t="str">
            <v>{19,""}</v>
          </cell>
          <cell r="AV89" t="str">
            <v>{10,19,""}</v>
          </cell>
          <cell r="AW89">
            <v>0</v>
          </cell>
          <cell r="AX89">
            <v>3</v>
          </cell>
          <cell r="AY89">
            <v>0</v>
          </cell>
          <cell r="AZ89">
            <v>0</v>
          </cell>
          <cell r="BA89">
            <v>1</v>
          </cell>
          <cell r="BB89">
            <v>0</v>
          </cell>
          <cell r="BC89">
            <v>1</v>
          </cell>
          <cell r="BD89">
            <v>0</v>
          </cell>
          <cell r="BE89">
            <v>0</v>
          </cell>
          <cell r="BF89">
            <v>0</v>
          </cell>
          <cell r="BH89" t="str">
            <v>{2,3,""}</v>
          </cell>
          <cell r="BJ89" t="str">
            <v>{1,""}</v>
          </cell>
          <cell r="BL89" t="str">
            <v>3</v>
          </cell>
          <cell r="CE89">
            <v>2</v>
          </cell>
          <cell r="CH89">
            <v>0</v>
          </cell>
          <cell r="CI89" t="str">
            <v>{2,""}</v>
          </cell>
          <cell r="CK89">
            <v>19</v>
          </cell>
          <cell r="CL89" t="str">
            <v>{1,3,4,""}</v>
          </cell>
          <cell r="CN89" t="str">
            <v>0</v>
          </cell>
          <cell r="CO89" t="str">
            <v>0</v>
          </cell>
          <cell r="CP89">
            <v>2</v>
          </cell>
          <cell r="CQ89">
            <v>1</v>
          </cell>
          <cell r="CR89">
            <v>0</v>
          </cell>
          <cell r="CS89">
            <v>0</v>
          </cell>
          <cell r="CT89">
            <v>2</v>
          </cell>
          <cell r="CU89">
            <v>0</v>
          </cell>
          <cell r="CV89">
            <v>0</v>
          </cell>
          <cell r="CZ89">
            <v>0</v>
          </cell>
          <cell r="DA89">
            <v>0</v>
          </cell>
          <cell r="DB89">
            <v>0</v>
          </cell>
          <cell r="DD89">
            <v>3</v>
          </cell>
          <cell r="DE89" t="str">
            <v>PWE.0001.15</v>
          </cell>
          <cell r="DF89" t="str">
            <v>BBZ Augsburg gGmbH</v>
          </cell>
          <cell r="DG89" t="str">
            <v>Perspektive Wiedereinstieg</v>
          </cell>
          <cell r="DH89" t="str">
            <v>6c0b3ae0-9828-4535-b338-5b8e25cbd33e</v>
          </cell>
          <cell r="DI89">
            <v>49</v>
          </cell>
          <cell r="DJ89">
            <v>100</v>
          </cell>
          <cell r="DK89">
            <v>100</v>
          </cell>
          <cell r="DL89">
            <v>2015</v>
          </cell>
          <cell r="DM89">
            <v>2015</v>
          </cell>
          <cell r="DN89" t="b">
            <v>0</v>
          </cell>
          <cell r="DO89" t="b">
            <v>0</v>
          </cell>
          <cell r="DP89" t="b">
            <v>1</v>
          </cell>
          <cell r="DQ89" t="b">
            <v>1</v>
          </cell>
          <cell r="DR89" t="b">
            <v>0</v>
          </cell>
          <cell r="DS89" t="b">
            <v>0</v>
          </cell>
          <cell r="DT89" t="b">
            <v>0</v>
          </cell>
          <cell r="DU89" t="b">
            <v>0</v>
          </cell>
          <cell r="DV89" t="b">
            <v>0</v>
          </cell>
          <cell r="DW89" t="b">
            <v>1</v>
          </cell>
          <cell r="DX89" t="b">
            <v>0</v>
          </cell>
          <cell r="DY89" t="b">
            <v>0</v>
          </cell>
          <cell r="DZ89" t="b">
            <v>0</v>
          </cell>
          <cell r="EA89" t="b">
            <v>1</v>
          </cell>
          <cell r="EB89" t="b">
            <v>1</v>
          </cell>
          <cell r="EC89" t="b">
            <v>0</v>
          </cell>
          <cell r="ED89" t="b">
            <v>0</v>
          </cell>
          <cell r="EE89" t="b">
            <v>1</v>
          </cell>
          <cell r="EF89" t="b">
            <v>1</v>
          </cell>
          <cell r="EG89" t="b">
            <v>0</v>
          </cell>
          <cell r="EH89" t="b">
            <v>0</v>
          </cell>
          <cell r="EI89" t="b">
            <v>0</v>
          </cell>
          <cell r="EJ89" t="b">
            <v>1</v>
          </cell>
          <cell r="EK89" t="b">
            <v>1</v>
          </cell>
          <cell r="EL89" t="b">
            <v>1</v>
          </cell>
        </row>
        <row r="90">
          <cell r="A90" t="str">
            <v>TEST</v>
          </cell>
          <cell r="B90" t="str">
            <v>DE2</v>
          </cell>
          <cell r="C90">
            <v>1</v>
          </cell>
          <cell r="D90">
            <v>0</v>
          </cell>
          <cell r="E90" t="str">
            <v>PWE-0001-000089</v>
          </cell>
          <cell r="F90">
            <v>42089</v>
          </cell>
          <cell r="G90">
            <v>42268</v>
          </cell>
          <cell r="H90">
            <v>42134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1</v>
          </cell>
          <cell r="Q90">
            <v>2</v>
          </cell>
          <cell r="R90">
            <v>1</v>
          </cell>
          <cell r="U90">
            <v>1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1</v>
          </cell>
          <cell r="AC90">
            <v>1</v>
          </cell>
          <cell r="AD90">
            <v>0</v>
          </cell>
          <cell r="AE90">
            <v>0</v>
          </cell>
          <cell r="AG90">
            <v>0</v>
          </cell>
          <cell r="AH90">
            <v>0</v>
          </cell>
          <cell r="AJ90">
            <v>0</v>
          </cell>
          <cell r="AM90">
            <v>2</v>
          </cell>
          <cell r="AN90">
            <v>1</v>
          </cell>
          <cell r="AO90">
            <v>2</v>
          </cell>
          <cell r="AP90">
            <v>1</v>
          </cell>
          <cell r="AQ90">
            <v>4</v>
          </cell>
          <cell r="AR90">
            <v>0</v>
          </cell>
          <cell r="AS90">
            <v>0</v>
          </cell>
          <cell r="AT90">
            <v>1</v>
          </cell>
          <cell r="AU90" t="str">
            <v>{6,7,10,15,17,""}</v>
          </cell>
          <cell r="AV90" t="str">
            <v>{6,10,15,17,""}</v>
          </cell>
          <cell r="AW90">
            <v>0</v>
          </cell>
          <cell r="AX90">
            <v>2</v>
          </cell>
          <cell r="AY90">
            <v>0</v>
          </cell>
          <cell r="AZ90">
            <v>0</v>
          </cell>
          <cell r="BA90">
            <v>1</v>
          </cell>
          <cell r="BB90">
            <v>0</v>
          </cell>
          <cell r="BC90">
            <v>1</v>
          </cell>
          <cell r="BD90">
            <v>0</v>
          </cell>
          <cell r="BE90">
            <v>0</v>
          </cell>
          <cell r="BF90">
            <v>0</v>
          </cell>
          <cell r="BH90" t="str">
            <v>{2,""}</v>
          </cell>
          <cell r="BJ90" t="str">
            <v>{1,""}</v>
          </cell>
          <cell r="CE90">
            <v>2</v>
          </cell>
          <cell r="CH90">
            <v>0</v>
          </cell>
          <cell r="CI90" t="str">
            <v>{5,""}</v>
          </cell>
          <cell r="CJ90" t="str">
            <v>Keine</v>
          </cell>
          <cell r="CK90">
            <v>17</v>
          </cell>
          <cell r="CL90" t="str">
            <v>{2,""}</v>
          </cell>
          <cell r="CN90" t="str">
            <v>1</v>
          </cell>
          <cell r="CO90" t="str">
            <v>1</v>
          </cell>
          <cell r="CP90">
            <v>2</v>
          </cell>
          <cell r="CQ90">
            <v>1</v>
          </cell>
          <cell r="CR90">
            <v>0</v>
          </cell>
          <cell r="CS90">
            <v>0</v>
          </cell>
          <cell r="CT90">
            <v>1</v>
          </cell>
          <cell r="CU90">
            <v>0</v>
          </cell>
          <cell r="CV90">
            <v>0</v>
          </cell>
          <cell r="CZ90">
            <v>0</v>
          </cell>
          <cell r="DA90">
            <v>0</v>
          </cell>
          <cell r="DB90">
            <v>1</v>
          </cell>
          <cell r="DD90">
            <v>2</v>
          </cell>
          <cell r="DE90" t="str">
            <v>PWE.0001.15</v>
          </cell>
          <cell r="DF90" t="str">
            <v>BBZ Augsburg gGmbH</v>
          </cell>
          <cell r="DG90" t="str">
            <v>Perspektive Wiedereinstieg</v>
          </cell>
          <cell r="DH90" t="str">
            <v>87fee889-9b72-4936-a2d1-98d022e6a06f</v>
          </cell>
          <cell r="DI90">
            <v>20</v>
          </cell>
          <cell r="DJ90">
            <v>100</v>
          </cell>
          <cell r="DK90">
            <v>100</v>
          </cell>
          <cell r="DL90">
            <v>2015</v>
          </cell>
          <cell r="DM90">
            <v>2015</v>
          </cell>
          <cell r="DN90" t="b">
            <v>0</v>
          </cell>
          <cell r="DO90" t="b">
            <v>0</v>
          </cell>
          <cell r="DP90" t="b">
            <v>1</v>
          </cell>
          <cell r="DQ90" t="b">
            <v>1</v>
          </cell>
          <cell r="DR90" t="b">
            <v>0</v>
          </cell>
          <cell r="DS90" t="b">
            <v>1</v>
          </cell>
          <cell r="DT90" t="b">
            <v>0</v>
          </cell>
          <cell r="DU90" t="b">
            <v>0</v>
          </cell>
          <cell r="DV90" t="b">
            <v>0</v>
          </cell>
          <cell r="DW90" t="b">
            <v>1</v>
          </cell>
          <cell r="DX90" t="b">
            <v>0</v>
          </cell>
          <cell r="DY90" t="b">
            <v>1</v>
          </cell>
          <cell r="DZ90" t="b">
            <v>1</v>
          </cell>
          <cell r="EA90" t="b">
            <v>0</v>
          </cell>
          <cell r="EB90" t="b">
            <v>0</v>
          </cell>
          <cell r="EC90" t="b">
            <v>0</v>
          </cell>
          <cell r="ED90" t="b">
            <v>0</v>
          </cell>
          <cell r="EE90" t="b">
            <v>0</v>
          </cell>
          <cell r="EF90" t="b">
            <v>1</v>
          </cell>
          <cell r="EG90" t="b">
            <v>0</v>
          </cell>
          <cell r="EH90" t="b">
            <v>0</v>
          </cell>
          <cell r="EI90" t="b">
            <v>0</v>
          </cell>
          <cell r="EJ90" t="b">
            <v>1</v>
          </cell>
          <cell r="EK90" t="b">
            <v>1</v>
          </cell>
          <cell r="EL90" t="b">
            <v>1</v>
          </cell>
        </row>
        <row r="91">
          <cell r="A91" t="str">
            <v>TEST</v>
          </cell>
          <cell r="B91" t="str">
            <v>DE2</v>
          </cell>
          <cell r="C91">
            <v>1</v>
          </cell>
          <cell r="D91">
            <v>0</v>
          </cell>
          <cell r="E91" t="str">
            <v>PWE-0001-000090</v>
          </cell>
          <cell r="F91">
            <v>42013</v>
          </cell>
          <cell r="G91">
            <v>42435</v>
          </cell>
          <cell r="H91">
            <v>42435</v>
          </cell>
          <cell r="L91">
            <v>0</v>
          </cell>
          <cell r="O91">
            <v>0</v>
          </cell>
          <cell r="P91">
            <v>1</v>
          </cell>
          <cell r="Q91">
            <v>6</v>
          </cell>
          <cell r="R91">
            <v>3</v>
          </cell>
          <cell r="U91">
            <v>1</v>
          </cell>
          <cell r="V91">
            <v>1</v>
          </cell>
          <cell r="W91">
            <v>1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1</v>
          </cell>
          <cell r="AC91">
            <v>1</v>
          </cell>
          <cell r="AD91">
            <v>0</v>
          </cell>
          <cell r="AE91">
            <v>0</v>
          </cell>
          <cell r="AG91">
            <v>0</v>
          </cell>
          <cell r="AH91">
            <v>0</v>
          </cell>
          <cell r="AJ91">
            <v>0</v>
          </cell>
          <cell r="AM91">
            <v>0</v>
          </cell>
          <cell r="AN91">
            <v>0</v>
          </cell>
          <cell r="AO91">
            <v>3</v>
          </cell>
          <cell r="AP91">
            <v>2</v>
          </cell>
          <cell r="AQ91">
            <v>4</v>
          </cell>
          <cell r="AR91">
            <v>0</v>
          </cell>
          <cell r="AS91">
            <v>0</v>
          </cell>
          <cell r="AT91">
            <v>2</v>
          </cell>
          <cell r="AU91" t="str">
            <v>{6,7,12,14,15,""}</v>
          </cell>
          <cell r="AV91" t="str">
            <v>{6,7,12,14,15,""}</v>
          </cell>
          <cell r="AW91">
            <v>0</v>
          </cell>
          <cell r="AX91">
            <v>1</v>
          </cell>
          <cell r="AY91">
            <v>1</v>
          </cell>
          <cell r="AZ91">
            <v>0</v>
          </cell>
          <cell r="BA91">
            <v>2</v>
          </cell>
          <cell r="BB91">
            <v>0</v>
          </cell>
          <cell r="BC91">
            <v>1</v>
          </cell>
          <cell r="BD91">
            <v>0</v>
          </cell>
          <cell r="BE91">
            <v>0</v>
          </cell>
          <cell r="BF91">
            <v>0</v>
          </cell>
          <cell r="BH91" t="str">
            <v>{1,2,3,""}</v>
          </cell>
          <cell r="BJ91" t="str">
            <v>{1,""}</v>
          </cell>
          <cell r="BL91" t="str">
            <v>{1,""}</v>
          </cell>
          <cell r="CE91">
            <v>0</v>
          </cell>
          <cell r="CH91">
            <v>0</v>
          </cell>
          <cell r="CI91" t="str">
            <v>{3,5,""}</v>
          </cell>
          <cell r="CJ91" t="str">
            <v>Jobhunting</v>
          </cell>
          <cell r="CK91">
            <v>19</v>
          </cell>
          <cell r="CL91" t="str">
            <v>{1,2,5,""}</v>
          </cell>
          <cell r="CM91" t="str">
            <v>E-Tutoring Office</v>
          </cell>
          <cell r="CN91" t="str">
            <v>0</v>
          </cell>
          <cell r="CO91" t="str">
            <v>1</v>
          </cell>
          <cell r="CP91">
            <v>2</v>
          </cell>
          <cell r="CQ91">
            <v>1</v>
          </cell>
          <cell r="CR91">
            <v>0</v>
          </cell>
          <cell r="CS91">
            <v>0</v>
          </cell>
          <cell r="CT91">
            <v>0</v>
          </cell>
          <cell r="CU91">
            <v>1</v>
          </cell>
          <cell r="CV91">
            <v>0</v>
          </cell>
          <cell r="CW91">
            <v>1</v>
          </cell>
          <cell r="CX91">
            <v>1</v>
          </cell>
          <cell r="CY91">
            <v>1</v>
          </cell>
          <cell r="CZ91">
            <v>1</v>
          </cell>
          <cell r="DA91">
            <v>0</v>
          </cell>
          <cell r="DB91">
            <v>0</v>
          </cell>
          <cell r="DD91">
            <v>1</v>
          </cell>
          <cell r="DE91" t="str">
            <v>PWE.0001.15</v>
          </cell>
          <cell r="DF91" t="str">
            <v>BBZ Augsburg gGmbH</v>
          </cell>
          <cell r="DG91" t="str">
            <v>Perspektive Wiedereinstieg</v>
          </cell>
          <cell r="DH91" t="str">
            <v>3436aa9c-6096-4e19-80ba-affc66e21e5f</v>
          </cell>
          <cell r="DI91">
            <v>34</v>
          </cell>
          <cell r="DJ91">
            <v>100</v>
          </cell>
          <cell r="DK91">
            <v>100</v>
          </cell>
          <cell r="DL91">
            <v>2015</v>
          </cell>
          <cell r="DM91">
            <v>2016</v>
          </cell>
          <cell r="DN91" t="b">
            <v>0</v>
          </cell>
          <cell r="DO91" t="b">
            <v>0</v>
          </cell>
          <cell r="DP91" t="b">
            <v>1</v>
          </cell>
          <cell r="DQ91" t="b">
            <v>1</v>
          </cell>
          <cell r="DR91" t="b">
            <v>0</v>
          </cell>
          <cell r="DS91" t="b">
            <v>0</v>
          </cell>
          <cell r="DT91" t="b">
            <v>0</v>
          </cell>
          <cell r="DU91" t="b">
            <v>0</v>
          </cell>
          <cell r="DV91" t="b">
            <v>0</v>
          </cell>
          <cell r="DW91" t="b">
            <v>0</v>
          </cell>
          <cell r="DX91" t="b">
            <v>1</v>
          </cell>
          <cell r="DY91" t="b">
            <v>0</v>
          </cell>
          <cell r="DZ91" t="b">
            <v>0</v>
          </cell>
          <cell r="EA91" t="b">
            <v>1</v>
          </cell>
          <cell r="EB91" t="b">
            <v>1</v>
          </cell>
          <cell r="EC91" t="b">
            <v>0</v>
          </cell>
          <cell r="ED91" t="b">
            <v>0</v>
          </cell>
          <cell r="EE91" t="b">
            <v>0</v>
          </cell>
          <cell r="EF91" t="b">
            <v>1</v>
          </cell>
          <cell r="EG91" t="b">
            <v>0</v>
          </cell>
          <cell r="EH91" t="b">
            <v>0</v>
          </cell>
          <cell r="EI91" t="b">
            <v>1</v>
          </cell>
          <cell r="EJ91" t="b">
            <v>1</v>
          </cell>
          <cell r="EK91" t="b">
            <v>1</v>
          </cell>
          <cell r="EL91" t="b">
            <v>1</v>
          </cell>
        </row>
        <row r="92">
          <cell r="A92" t="str">
            <v>TEST</v>
          </cell>
          <cell r="B92" t="str">
            <v>DE2</v>
          </cell>
          <cell r="C92">
            <v>1</v>
          </cell>
          <cell r="D92">
            <v>0</v>
          </cell>
          <cell r="E92" t="str">
            <v>PWE-0001-000091</v>
          </cell>
          <cell r="F92">
            <v>42087</v>
          </cell>
          <cell r="G92">
            <v>42266</v>
          </cell>
          <cell r="H92">
            <v>42247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1</v>
          </cell>
          <cell r="Q92">
            <v>3</v>
          </cell>
          <cell r="R92">
            <v>1</v>
          </cell>
          <cell r="U92">
            <v>1</v>
          </cell>
          <cell r="V92">
            <v>1</v>
          </cell>
          <cell r="W92">
            <v>1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G92">
            <v>0</v>
          </cell>
          <cell r="AH92">
            <v>1</v>
          </cell>
          <cell r="AJ92">
            <v>0</v>
          </cell>
          <cell r="AM92">
            <v>0</v>
          </cell>
          <cell r="AN92">
            <v>1</v>
          </cell>
          <cell r="AO92">
            <v>4</v>
          </cell>
          <cell r="AP92">
            <v>1</v>
          </cell>
          <cell r="AQ92">
            <v>4</v>
          </cell>
          <cell r="AR92">
            <v>1</v>
          </cell>
          <cell r="AS92">
            <v>0</v>
          </cell>
          <cell r="AT92">
            <v>2</v>
          </cell>
          <cell r="AU92" t="str">
            <v>{10,""}</v>
          </cell>
          <cell r="AV92" t="str">
            <v>{7,10,""}</v>
          </cell>
          <cell r="AW92">
            <v>0</v>
          </cell>
          <cell r="AX92">
            <v>3</v>
          </cell>
          <cell r="AY92">
            <v>0</v>
          </cell>
          <cell r="AZ92">
            <v>0</v>
          </cell>
          <cell r="BA92">
            <v>1</v>
          </cell>
          <cell r="BB92">
            <v>2</v>
          </cell>
          <cell r="BC92">
            <v>1</v>
          </cell>
          <cell r="BD92">
            <v>0</v>
          </cell>
          <cell r="BE92">
            <v>0</v>
          </cell>
          <cell r="BF92">
            <v>0</v>
          </cell>
          <cell r="BH92" t="str">
            <v>{2,4,""}</v>
          </cell>
          <cell r="BI92" t="str">
            <v>Profiling</v>
          </cell>
          <cell r="BJ92" t="str">
            <v>{4,""}</v>
          </cell>
          <cell r="BK92" t="str">
            <v>Keine</v>
          </cell>
          <cell r="CE92">
            <v>0</v>
          </cell>
          <cell r="CH92">
            <v>0</v>
          </cell>
          <cell r="CI92" t="str">
            <v>{5,""}</v>
          </cell>
          <cell r="CJ92" t="str">
            <v>Keine</v>
          </cell>
          <cell r="CL92" t="str">
            <v>{2,""}</v>
          </cell>
          <cell r="CP92">
            <v>0</v>
          </cell>
          <cell r="CQ92">
            <v>0</v>
          </cell>
          <cell r="CR92">
            <v>0</v>
          </cell>
          <cell r="CS92">
            <v>1</v>
          </cell>
          <cell r="CV92">
            <v>4</v>
          </cell>
          <cell r="CZ92">
            <v>0</v>
          </cell>
          <cell r="DA92">
            <v>0</v>
          </cell>
          <cell r="DB92">
            <v>1</v>
          </cell>
          <cell r="DE92" t="str">
            <v>PWE.0001.15</v>
          </cell>
          <cell r="DF92" t="str">
            <v>BBZ Augsburg gGmbH</v>
          </cell>
          <cell r="DG92" t="str">
            <v>Perspektive Wiedereinstieg</v>
          </cell>
          <cell r="DH92" t="str">
            <v>39c62ecd-24d2-4e45-864b-b5efd36342c8</v>
          </cell>
          <cell r="DI92">
            <v>43</v>
          </cell>
          <cell r="DJ92">
            <v>100</v>
          </cell>
          <cell r="DK92">
            <v>100</v>
          </cell>
          <cell r="DL92">
            <v>2015</v>
          </cell>
          <cell r="DM92">
            <v>2015</v>
          </cell>
          <cell r="DN92" t="b">
            <v>0</v>
          </cell>
          <cell r="DO92" t="b">
            <v>0</v>
          </cell>
          <cell r="DP92" t="b">
            <v>0</v>
          </cell>
          <cell r="DQ92" t="b">
            <v>0</v>
          </cell>
          <cell r="DR92" t="b">
            <v>1</v>
          </cell>
          <cell r="DS92" t="b">
            <v>0</v>
          </cell>
          <cell r="DT92" t="b">
            <v>0</v>
          </cell>
          <cell r="DU92" t="b">
            <v>0</v>
          </cell>
          <cell r="DV92" t="b">
            <v>0</v>
          </cell>
          <cell r="DW92" t="b">
            <v>1</v>
          </cell>
          <cell r="DX92" t="b">
            <v>0</v>
          </cell>
          <cell r="DY92" t="b">
            <v>0</v>
          </cell>
          <cell r="DZ92" t="b">
            <v>0</v>
          </cell>
          <cell r="EA92" t="b">
            <v>1</v>
          </cell>
          <cell r="EB92" t="b">
            <v>0</v>
          </cell>
          <cell r="EC92" t="b">
            <v>0</v>
          </cell>
          <cell r="ED92" t="b">
            <v>0</v>
          </cell>
          <cell r="EE92" t="b">
            <v>0</v>
          </cell>
          <cell r="EF92" t="b">
            <v>1</v>
          </cell>
          <cell r="EG92" t="b">
            <v>0</v>
          </cell>
          <cell r="EH92" t="b">
            <v>0</v>
          </cell>
          <cell r="EI92" t="b">
            <v>0</v>
          </cell>
          <cell r="EJ92" t="b">
            <v>0</v>
          </cell>
          <cell r="EK92" t="b">
            <v>0</v>
          </cell>
          <cell r="EL92" t="b">
            <v>0</v>
          </cell>
        </row>
        <row r="93">
          <cell r="A93" t="str">
            <v>TEST</v>
          </cell>
          <cell r="B93" t="str">
            <v>DE2</v>
          </cell>
          <cell r="C93">
            <v>1</v>
          </cell>
          <cell r="D93">
            <v>0</v>
          </cell>
          <cell r="E93" t="str">
            <v>PWE-0001-000092</v>
          </cell>
          <cell r="F93">
            <v>42079</v>
          </cell>
          <cell r="G93">
            <v>42258</v>
          </cell>
          <cell r="H93">
            <v>42258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1</v>
          </cell>
          <cell r="Q93">
            <v>6</v>
          </cell>
          <cell r="R93">
            <v>3</v>
          </cell>
          <cell r="U93">
            <v>1</v>
          </cell>
          <cell r="V93">
            <v>1</v>
          </cell>
          <cell r="W93">
            <v>1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1</v>
          </cell>
          <cell r="AC93">
            <v>0</v>
          </cell>
          <cell r="AD93">
            <v>0</v>
          </cell>
          <cell r="AE93">
            <v>0</v>
          </cell>
          <cell r="AG93">
            <v>0</v>
          </cell>
          <cell r="AH93">
            <v>0</v>
          </cell>
          <cell r="AJ93">
            <v>0</v>
          </cell>
          <cell r="AM93">
            <v>0</v>
          </cell>
          <cell r="AN93">
            <v>1</v>
          </cell>
          <cell r="AO93">
            <v>4</v>
          </cell>
          <cell r="AP93">
            <v>2</v>
          </cell>
          <cell r="AQ93">
            <v>4</v>
          </cell>
          <cell r="AR93">
            <v>1</v>
          </cell>
          <cell r="AS93">
            <v>0</v>
          </cell>
          <cell r="AT93">
            <v>1</v>
          </cell>
          <cell r="AU93" t="str">
            <v>{10,""}</v>
          </cell>
          <cell r="AV93" t="str">
            <v>{7,10,16,17,18,""}</v>
          </cell>
          <cell r="AW93">
            <v>0</v>
          </cell>
          <cell r="AX93">
            <v>4</v>
          </cell>
          <cell r="AY93">
            <v>1</v>
          </cell>
          <cell r="AZ93">
            <v>0</v>
          </cell>
          <cell r="BA93">
            <v>2</v>
          </cell>
          <cell r="BB93">
            <v>0</v>
          </cell>
          <cell r="BC93">
            <v>1</v>
          </cell>
          <cell r="BD93">
            <v>0</v>
          </cell>
          <cell r="BE93">
            <v>0</v>
          </cell>
          <cell r="BF93">
            <v>0</v>
          </cell>
          <cell r="BH93" t="str">
            <v>{2,3,""}</v>
          </cell>
          <cell r="BJ93" t="str">
            <v>{1,""}</v>
          </cell>
          <cell r="CE93">
            <v>1</v>
          </cell>
          <cell r="CH93">
            <v>0</v>
          </cell>
          <cell r="CI93" t="str">
            <v>{5,""}</v>
          </cell>
          <cell r="CJ93" t="str">
            <v>Keine</v>
          </cell>
          <cell r="CL93" t="str">
            <v>{1,2,4,""}</v>
          </cell>
          <cell r="CP93">
            <v>2</v>
          </cell>
          <cell r="CQ93">
            <v>0</v>
          </cell>
          <cell r="CR93">
            <v>0</v>
          </cell>
          <cell r="CS93">
            <v>0</v>
          </cell>
          <cell r="CT93">
            <v>0</v>
          </cell>
          <cell r="CV93">
            <v>4</v>
          </cell>
          <cell r="CX93">
            <v>0</v>
          </cell>
          <cell r="CY93">
            <v>0</v>
          </cell>
          <cell r="CZ93">
            <v>0</v>
          </cell>
          <cell r="DA93">
            <v>0</v>
          </cell>
          <cell r="DB93">
            <v>0</v>
          </cell>
          <cell r="DE93" t="str">
            <v>PWE.0001.15</v>
          </cell>
          <cell r="DF93" t="str">
            <v>BBZ Augsburg gGmbH</v>
          </cell>
          <cell r="DG93" t="str">
            <v>Perspektive Wiedereinstieg</v>
          </cell>
          <cell r="DH93" t="str">
            <v>131eea9d-993e-40db-9d8a-d77f6b319a09</v>
          </cell>
          <cell r="DI93">
            <v>40</v>
          </cell>
          <cell r="DJ93">
            <v>100</v>
          </cell>
          <cell r="DK93">
            <v>100</v>
          </cell>
          <cell r="DL93">
            <v>2015</v>
          </cell>
          <cell r="DM93">
            <v>2015</v>
          </cell>
          <cell r="DN93" t="b">
            <v>0</v>
          </cell>
          <cell r="DO93" t="b">
            <v>0</v>
          </cell>
          <cell r="DP93" t="b">
            <v>1</v>
          </cell>
          <cell r="DQ93" t="b">
            <v>1</v>
          </cell>
          <cell r="DR93" t="b">
            <v>0</v>
          </cell>
          <cell r="DS93" t="b">
            <v>0</v>
          </cell>
          <cell r="DT93" t="b">
            <v>0</v>
          </cell>
          <cell r="DU93" t="b">
            <v>0</v>
          </cell>
          <cell r="DV93" t="b">
            <v>0</v>
          </cell>
          <cell r="DW93" t="b">
            <v>0</v>
          </cell>
          <cell r="DX93" t="b">
            <v>1</v>
          </cell>
          <cell r="DY93" t="b">
            <v>0</v>
          </cell>
          <cell r="DZ93" t="b">
            <v>0</v>
          </cell>
          <cell r="EA93" t="b">
            <v>1</v>
          </cell>
          <cell r="EB93" t="b">
            <v>0</v>
          </cell>
          <cell r="EC93" t="b">
            <v>0</v>
          </cell>
          <cell r="ED93" t="b">
            <v>0</v>
          </cell>
          <cell r="EE93" t="b">
            <v>0</v>
          </cell>
          <cell r="EF93" t="b">
            <v>1</v>
          </cell>
          <cell r="EG93" t="b">
            <v>0</v>
          </cell>
          <cell r="EH93" t="b">
            <v>0</v>
          </cell>
          <cell r="EI93" t="b">
            <v>0</v>
          </cell>
          <cell r="EJ93" t="b">
            <v>0</v>
          </cell>
          <cell r="EK93" t="b">
            <v>0</v>
          </cell>
          <cell r="EL93" t="b">
            <v>0</v>
          </cell>
        </row>
        <row r="94">
          <cell r="A94" t="str">
            <v>TEST</v>
          </cell>
          <cell r="B94" t="str">
            <v>DE2</v>
          </cell>
          <cell r="C94">
            <v>1</v>
          </cell>
          <cell r="D94">
            <v>0</v>
          </cell>
          <cell r="E94" t="str">
            <v>PWE-0001-000093</v>
          </cell>
          <cell r="F94">
            <v>42111</v>
          </cell>
          <cell r="G94">
            <v>42290</v>
          </cell>
          <cell r="H94">
            <v>42277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1</v>
          </cell>
          <cell r="Q94">
            <v>3</v>
          </cell>
          <cell r="R94">
            <v>1</v>
          </cell>
          <cell r="U94">
            <v>1</v>
          </cell>
          <cell r="V94">
            <v>1</v>
          </cell>
          <cell r="W94">
            <v>1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1</v>
          </cell>
          <cell r="AC94">
            <v>1</v>
          </cell>
          <cell r="AD94">
            <v>0</v>
          </cell>
          <cell r="AE94">
            <v>0</v>
          </cell>
          <cell r="AG94">
            <v>0</v>
          </cell>
          <cell r="AH94">
            <v>0</v>
          </cell>
          <cell r="AJ94">
            <v>0</v>
          </cell>
          <cell r="AM94">
            <v>1</v>
          </cell>
          <cell r="AN94">
            <v>1</v>
          </cell>
          <cell r="AO94">
            <v>2</v>
          </cell>
          <cell r="AP94">
            <v>3</v>
          </cell>
          <cell r="AQ94">
            <v>4</v>
          </cell>
          <cell r="AR94">
            <v>0</v>
          </cell>
          <cell r="AS94">
            <v>0</v>
          </cell>
          <cell r="AT94">
            <v>2</v>
          </cell>
          <cell r="AU94" t="str">
            <v>{8,""}</v>
          </cell>
          <cell r="AV94" t="str">
            <v>{3,4,5,7,""}</v>
          </cell>
          <cell r="AW94">
            <v>0</v>
          </cell>
          <cell r="AX94">
            <v>1</v>
          </cell>
          <cell r="AY94">
            <v>0</v>
          </cell>
          <cell r="AZ94">
            <v>1</v>
          </cell>
          <cell r="BB94">
            <v>0</v>
          </cell>
          <cell r="BC94">
            <v>1</v>
          </cell>
          <cell r="BD94">
            <v>3</v>
          </cell>
          <cell r="BE94">
            <v>0</v>
          </cell>
          <cell r="BF94">
            <v>0</v>
          </cell>
          <cell r="BH94" t="str">
            <v>{2,""}</v>
          </cell>
          <cell r="BJ94" t="str">
            <v>{1,""}</v>
          </cell>
          <cell r="CE94">
            <v>0</v>
          </cell>
          <cell r="CH94">
            <v>0</v>
          </cell>
          <cell r="CI94" t="str">
            <v>{5,""}</v>
          </cell>
          <cell r="CJ94" t="str">
            <v>Quali</v>
          </cell>
          <cell r="CK94">
            <v>10</v>
          </cell>
          <cell r="CL94" t="str">
            <v>{2,4,""}</v>
          </cell>
          <cell r="CN94" t="str">
            <v>1</v>
          </cell>
          <cell r="CO94" t="str">
            <v>0</v>
          </cell>
          <cell r="CP94">
            <v>2</v>
          </cell>
          <cell r="CQ94">
            <v>1</v>
          </cell>
          <cell r="CR94">
            <v>0</v>
          </cell>
          <cell r="CS94">
            <v>1</v>
          </cell>
          <cell r="CU94">
            <v>1</v>
          </cell>
          <cell r="CV94">
            <v>0</v>
          </cell>
          <cell r="CZ94">
            <v>0</v>
          </cell>
          <cell r="DA94">
            <v>0</v>
          </cell>
          <cell r="DB94">
            <v>1</v>
          </cell>
          <cell r="DD94">
            <v>2</v>
          </cell>
          <cell r="DE94" t="str">
            <v>PWE.0001.15</v>
          </cell>
          <cell r="DF94" t="str">
            <v>BBZ Augsburg gGmbH</v>
          </cell>
          <cell r="DG94" t="str">
            <v>Perspektive Wiedereinstieg</v>
          </cell>
          <cell r="DH94" t="str">
            <v>53fab83f-649c-4bc1-ac4e-7f9d413d7a3f</v>
          </cell>
          <cell r="DI94">
            <v>34</v>
          </cell>
          <cell r="DJ94">
            <v>100</v>
          </cell>
          <cell r="DK94">
            <v>100</v>
          </cell>
          <cell r="DL94">
            <v>2015</v>
          </cell>
          <cell r="DM94">
            <v>2015</v>
          </cell>
          <cell r="DN94" t="b">
            <v>0</v>
          </cell>
          <cell r="DO94" t="b">
            <v>0</v>
          </cell>
          <cell r="DP94" t="b">
            <v>1</v>
          </cell>
          <cell r="DQ94" t="b">
            <v>1</v>
          </cell>
          <cell r="DR94" t="b">
            <v>0</v>
          </cell>
          <cell r="DS94" t="b">
            <v>0</v>
          </cell>
          <cell r="DT94" t="b">
            <v>0</v>
          </cell>
          <cell r="DU94" t="b">
            <v>0</v>
          </cell>
          <cell r="DV94" t="b">
            <v>0</v>
          </cell>
          <cell r="DW94" t="b">
            <v>1</v>
          </cell>
          <cell r="DX94" t="b">
            <v>0</v>
          </cell>
          <cell r="DY94" t="b">
            <v>0</v>
          </cell>
          <cell r="DZ94" t="b">
            <v>0</v>
          </cell>
          <cell r="EA94" t="b">
            <v>1</v>
          </cell>
          <cell r="EB94" t="b">
            <v>0</v>
          </cell>
          <cell r="EC94" t="b">
            <v>0</v>
          </cell>
          <cell r="ED94" t="b">
            <v>0</v>
          </cell>
          <cell r="EE94" t="b">
            <v>0</v>
          </cell>
          <cell r="EF94" t="b">
            <v>1</v>
          </cell>
          <cell r="EG94" t="b">
            <v>0</v>
          </cell>
          <cell r="EH94" t="b">
            <v>0</v>
          </cell>
          <cell r="EI94" t="b">
            <v>0</v>
          </cell>
          <cell r="EJ94" t="b">
            <v>1</v>
          </cell>
          <cell r="EK94" t="b">
            <v>1</v>
          </cell>
          <cell r="EL94" t="b">
            <v>1</v>
          </cell>
        </row>
        <row r="95">
          <cell r="A95" t="str">
            <v>TEST</v>
          </cell>
          <cell r="B95" t="str">
            <v>DE2</v>
          </cell>
          <cell r="C95">
            <v>1</v>
          </cell>
          <cell r="D95">
            <v>0</v>
          </cell>
          <cell r="E95" t="str">
            <v>PWE-0001-000094</v>
          </cell>
          <cell r="F95">
            <v>42151</v>
          </cell>
          <cell r="G95">
            <v>42330</v>
          </cell>
          <cell r="H95">
            <v>42242</v>
          </cell>
          <cell r="L95">
            <v>0</v>
          </cell>
          <cell r="O95">
            <v>0</v>
          </cell>
          <cell r="P95">
            <v>1</v>
          </cell>
          <cell r="Q95">
            <v>6</v>
          </cell>
          <cell r="R95">
            <v>0</v>
          </cell>
          <cell r="U95">
            <v>1</v>
          </cell>
          <cell r="V95">
            <v>1</v>
          </cell>
          <cell r="W95">
            <v>1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1</v>
          </cell>
          <cell r="AC95">
            <v>0</v>
          </cell>
          <cell r="AD95">
            <v>0</v>
          </cell>
          <cell r="AE95">
            <v>0</v>
          </cell>
          <cell r="AG95">
            <v>0</v>
          </cell>
          <cell r="AH95">
            <v>0</v>
          </cell>
          <cell r="AJ95">
            <v>0</v>
          </cell>
          <cell r="AM95">
            <v>0</v>
          </cell>
          <cell r="AN95">
            <v>0</v>
          </cell>
          <cell r="AO95">
            <v>2</v>
          </cell>
          <cell r="AP95">
            <v>2</v>
          </cell>
          <cell r="AQ95">
            <v>4</v>
          </cell>
          <cell r="AR95">
            <v>1</v>
          </cell>
          <cell r="AS95">
            <v>0</v>
          </cell>
          <cell r="AT95">
            <v>1</v>
          </cell>
          <cell r="AU95" t="str">
            <v>{7,""}</v>
          </cell>
          <cell r="AV95" t="str">
            <v>{10,11,16,17,18,""}</v>
          </cell>
          <cell r="AW95">
            <v>0</v>
          </cell>
          <cell r="AX95">
            <v>2</v>
          </cell>
          <cell r="AY95">
            <v>1</v>
          </cell>
          <cell r="AZ95">
            <v>0</v>
          </cell>
          <cell r="BA95">
            <v>1</v>
          </cell>
          <cell r="BB95">
            <v>2</v>
          </cell>
          <cell r="BC95">
            <v>1</v>
          </cell>
          <cell r="BD95">
            <v>3</v>
          </cell>
          <cell r="BE95">
            <v>0</v>
          </cell>
          <cell r="BF95">
            <v>0</v>
          </cell>
          <cell r="BH95" t="str">
            <v>{2,3,""}</v>
          </cell>
          <cell r="BJ95" t="str">
            <v>{1,2,""}</v>
          </cell>
          <cell r="CE95">
            <v>1</v>
          </cell>
          <cell r="CH95">
            <v>0</v>
          </cell>
          <cell r="CI95" t="str">
            <v>{5,""}</v>
          </cell>
          <cell r="CJ95" t="str">
            <v>Keine</v>
          </cell>
          <cell r="CL95" t="str">
            <v>{1,2,4,""}</v>
          </cell>
          <cell r="CP95">
            <v>0</v>
          </cell>
          <cell r="CQ95">
            <v>0</v>
          </cell>
          <cell r="CR95">
            <v>0</v>
          </cell>
          <cell r="CS95">
            <v>0</v>
          </cell>
          <cell r="CT95">
            <v>2</v>
          </cell>
          <cell r="CV95">
            <v>4</v>
          </cell>
          <cell r="CW95">
            <v>1</v>
          </cell>
          <cell r="CX95">
            <v>1</v>
          </cell>
          <cell r="CY95">
            <v>1</v>
          </cell>
          <cell r="CZ95">
            <v>1</v>
          </cell>
          <cell r="DA95">
            <v>0</v>
          </cell>
          <cell r="DB95">
            <v>1</v>
          </cell>
          <cell r="DE95" t="str">
            <v>PWE.0001.15</v>
          </cell>
          <cell r="DF95" t="str">
            <v>BBZ Augsburg gGmbH</v>
          </cell>
          <cell r="DG95" t="str">
            <v>Perspektive Wiedereinstieg</v>
          </cell>
          <cell r="DH95" t="str">
            <v>c017385c-87ee-4db8-b3f5-d6093af4ffe8</v>
          </cell>
          <cell r="DI95">
            <v>33</v>
          </cell>
          <cell r="DJ95">
            <v>100</v>
          </cell>
          <cell r="DK95">
            <v>100</v>
          </cell>
          <cell r="DL95">
            <v>2015</v>
          </cell>
          <cell r="DM95">
            <v>2015</v>
          </cell>
          <cell r="DN95" t="b">
            <v>0</v>
          </cell>
          <cell r="DO95" t="b">
            <v>0</v>
          </cell>
          <cell r="DP95" t="b">
            <v>1</v>
          </cell>
          <cell r="DQ95" t="b">
            <v>1</v>
          </cell>
          <cell r="DR95" t="b">
            <v>0</v>
          </cell>
          <cell r="DS95" t="b">
            <v>0</v>
          </cell>
          <cell r="DT95" t="b">
            <v>0</v>
          </cell>
          <cell r="DU95" t="b">
            <v>0</v>
          </cell>
          <cell r="DV95" t="b">
            <v>0</v>
          </cell>
          <cell r="DW95" t="b">
            <v>1</v>
          </cell>
          <cell r="DX95" t="b">
            <v>0</v>
          </cell>
          <cell r="DY95" t="b">
            <v>0</v>
          </cell>
          <cell r="DZ95" t="b">
            <v>0</v>
          </cell>
          <cell r="EA95" t="b">
            <v>1</v>
          </cell>
          <cell r="EB95" t="b">
            <v>1</v>
          </cell>
          <cell r="EC95" t="b">
            <v>0</v>
          </cell>
          <cell r="ED95" t="b">
            <v>0</v>
          </cell>
          <cell r="EE95" t="b">
            <v>0</v>
          </cell>
          <cell r="EF95" t="b">
            <v>1</v>
          </cell>
          <cell r="EG95" t="b">
            <v>0</v>
          </cell>
          <cell r="EH95" t="b">
            <v>0</v>
          </cell>
          <cell r="EI95" t="b">
            <v>1</v>
          </cell>
          <cell r="EJ95" t="b">
            <v>0</v>
          </cell>
          <cell r="EK95" t="b">
            <v>1</v>
          </cell>
          <cell r="EL95" t="b">
            <v>1</v>
          </cell>
        </row>
        <row r="96">
          <cell r="A96" t="str">
            <v>TEST</v>
          </cell>
          <cell r="B96" t="str">
            <v>DE2</v>
          </cell>
          <cell r="C96">
            <v>1</v>
          </cell>
          <cell r="D96">
            <v>0</v>
          </cell>
          <cell r="E96" t="str">
            <v>PWE-0001-000095</v>
          </cell>
          <cell r="F96">
            <v>42164</v>
          </cell>
          <cell r="G96">
            <v>42343</v>
          </cell>
          <cell r="H96">
            <v>42343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3</v>
          </cell>
          <cell r="R96">
            <v>1</v>
          </cell>
          <cell r="U96">
            <v>1</v>
          </cell>
          <cell r="V96">
            <v>0</v>
          </cell>
          <cell r="W96">
            <v>1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1</v>
          </cell>
          <cell r="AC96">
            <v>1</v>
          </cell>
          <cell r="AD96">
            <v>0</v>
          </cell>
          <cell r="AE96">
            <v>0</v>
          </cell>
          <cell r="AG96">
            <v>0</v>
          </cell>
          <cell r="AH96">
            <v>0</v>
          </cell>
          <cell r="AJ96">
            <v>0</v>
          </cell>
          <cell r="AM96">
            <v>2</v>
          </cell>
          <cell r="AN96">
            <v>1</v>
          </cell>
          <cell r="AO96">
            <v>3</v>
          </cell>
          <cell r="AP96">
            <v>1</v>
          </cell>
          <cell r="AQ96">
            <v>4</v>
          </cell>
          <cell r="AR96">
            <v>1</v>
          </cell>
          <cell r="AS96">
            <v>0</v>
          </cell>
          <cell r="AT96">
            <v>3</v>
          </cell>
          <cell r="AU96" t="str">
            <v>{17,""}</v>
          </cell>
          <cell r="AV96" t="str">
            <v>{7,12,15,17,18,""}</v>
          </cell>
          <cell r="AW96">
            <v>0</v>
          </cell>
          <cell r="AX96">
            <v>2</v>
          </cell>
          <cell r="AY96">
            <v>0</v>
          </cell>
          <cell r="AZ96">
            <v>0</v>
          </cell>
          <cell r="BA96">
            <v>2</v>
          </cell>
          <cell r="BB96">
            <v>0</v>
          </cell>
          <cell r="BC96">
            <v>1</v>
          </cell>
          <cell r="BD96">
            <v>0</v>
          </cell>
          <cell r="BE96">
            <v>0</v>
          </cell>
          <cell r="BF96">
            <v>0</v>
          </cell>
          <cell r="BH96" t="str">
            <v>{2,3,""}</v>
          </cell>
          <cell r="BJ96" t="str">
            <v>{1,""}</v>
          </cell>
          <cell r="CE96">
            <v>0</v>
          </cell>
          <cell r="CH96">
            <v>0</v>
          </cell>
          <cell r="CI96" t="str">
            <v>{5,""}</v>
          </cell>
          <cell r="CJ96" t="str">
            <v>keine</v>
          </cell>
          <cell r="CL96" t="str">
            <v>{1,2,""}</v>
          </cell>
          <cell r="CP96">
            <v>2</v>
          </cell>
          <cell r="CQ96">
            <v>0</v>
          </cell>
          <cell r="CR96">
            <v>0</v>
          </cell>
          <cell r="CS96">
            <v>0</v>
          </cell>
          <cell r="CT96">
            <v>0</v>
          </cell>
          <cell r="CV96">
            <v>4</v>
          </cell>
          <cell r="CZ96">
            <v>0</v>
          </cell>
          <cell r="DA96">
            <v>0</v>
          </cell>
          <cell r="DB96">
            <v>0</v>
          </cell>
          <cell r="DE96" t="str">
            <v>PWE.0001.15</v>
          </cell>
          <cell r="DF96" t="str">
            <v>BBZ Augsburg gGmbH</v>
          </cell>
          <cell r="DG96" t="str">
            <v>Perspektive Wiedereinstieg</v>
          </cell>
          <cell r="DH96" t="str">
            <v>01c4d8e6-0d40-404c-902b-182022a2fc7c</v>
          </cell>
          <cell r="DI96">
            <v>39</v>
          </cell>
          <cell r="DJ96">
            <v>100</v>
          </cell>
          <cell r="DK96">
            <v>100</v>
          </cell>
          <cell r="DL96">
            <v>2015</v>
          </cell>
          <cell r="DM96">
            <v>2015</v>
          </cell>
          <cell r="DN96" t="b">
            <v>0</v>
          </cell>
          <cell r="DO96" t="b">
            <v>0</v>
          </cell>
          <cell r="DP96" t="b">
            <v>1</v>
          </cell>
          <cell r="DQ96" t="b">
            <v>1</v>
          </cell>
          <cell r="DR96" t="b">
            <v>0</v>
          </cell>
          <cell r="DS96" t="b">
            <v>0</v>
          </cell>
          <cell r="DT96" t="b">
            <v>0</v>
          </cell>
          <cell r="DU96" t="b">
            <v>0</v>
          </cell>
          <cell r="DV96" t="b">
            <v>0</v>
          </cell>
          <cell r="DW96" t="b">
            <v>1</v>
          </cell>
          <cell r="DX96" t="b">
            <v>0</v>
          </cell>
          <cell r="DY96" t="b">
            <v>1</v>
          </cell>
          <cell r="DZ96" t="b">
            <v>1</v>
          </cell>
          <cell r="EA96" t="b">
            <v>1</v>
          </cell>
          <cell r="EB96" t="b">
            <v>0</v>
          </cell>
          <cell r="EC96" t="b">
            <v>0</v>
          </cell>
          <cell r="ED96" t="b">
            <v>0</v>
          </cell>
          <cell r="EE96" t="b">
            <v>1</v>
          </cell>
          <cell r="EF96" t="b">
            <v>1</v>
          </cell>
          <cell r="EG96" t="b">
            <v>0</v>
          </cell>
          <cell r="EH96" t="b">
            <v>0</v>
          </cell>
          <cell r="EI96" t="b">
            <v>0</v>
          </cell>
          <cell r="EJ96" t="b">
            <v>0</v>
          </cell>
          <cell r="EK96" t="b">
            <v>0</v>
          </cell>
          <cell r="EL96" t="b">
            <v>0</v>
          </cell>
        </row>
        <row r="97">
          <cell r="A97" t="str">
            <v>TEST</v>
          </cell>
          <cell r="B97" t="str">
            <v>DE2</v>
          </cell>
          <cell r="C97">
            <v>1</v>
          </cell>
          <cell r="D97">
            <v>0</v>
          </cell>
          <cell r="E97" t="str">
            <v>PWE-0001-000096</v>
          </cell>
          <cell r="F97">
            <v>42165</v>
          </cell>
          <cell r="G97">
            <v>42344</v>
          </cell>
          <cell r="H97">
            <v>42344</v>
          </cell>
          <cell r="L97">
            <v>0</v>
          </cell>
          <cell r="O97">
            <v>0</v>
          </cell>
          <cell r="P97">
            <v>1</v>
          </cell>
          <cell r="Q97">
            <v>2</v>
          </cell>
          <cell r="R97">
            <v>1</v>
          </cell>
          <cell r="U97">
            <v>1</v>
          </cell>
          <cell r="V97">
            <v>1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G97">
            <v>0</v>
          </cell>
          <cell r="AH97">
            <v>0</v>
          </cell>
          <cell r="AJ97">
            <v>1</v>
          </cell>
          <cell r="AK97">
            <v>5</v>
          </cell>
          <cell r="AM97">
            <v>1</v>
          </cell>
          <cell r="AN97">
            <v>0</v>
          </cell>
          <cell r="AO97">
            <v>2</v>
          </cell>
          <cell r="AP97">
            <v>1</v>
          </cell>
          <cell r="AQ97">
            <v>4</v>
          </cell>
          <cell r="AR97">
            <v>0</v>
          </cell>
          <cell r="AS97">
            <v>0</v>
          </cell>
          <cell r="AT97">
            <v>2</v>
          </cell>
          <cell r="AU97" t="str">
            <v>{14,""}</v>
          </cell>
          <cell r="AV97" t="str">
            <v>{14,""}</v>
          </cell>
          <cell r="AW97">
            <v>0</v>
          </cell>
          <cell r="AX97">
            <v>3</v>
          </cell>
          <cell r="AY97">
            <v>0</v>
          </cell>
          <cell r="AZ97">
            <v>0</v>
          </cell>
          <cell r="BA97">
            <v>2</v>
          </cell>
          <cell r="BB97">
            <v>0</v>
          </cell>
          <cell r="BC97">
            <v>1</v>
          </cell>
          <cell r="BD97">
            <v>0</v>
          </cell>
          <cell r="BE97">
            <v>0</v>
          </cell>
          <cell r="BF97">
            <v>0</v>
          </cell>
          <cell r="BH97" t="str">
            <v>{2,3,""}</v>
          </cell>
          <cell r="BJ97" t="str">
            <v>{1,2,""}</v>
          </cell>
          <cell r="CE97">
            <v>2</v>
          </cell>
          <cell r="CH97">
            <v>0</v>
          </cell>
          <cell r="CI97" t="str">
            <v>{5,""}</v>
          </cell>
          <cell r="CJ97" t="str">
            <v>Aktivierungsmaßnahme</v>
          </cell>
          <cell r="CL97" t="str">
            <v>{1,2,""}</v>
          </cell>
          <cell r="CP97">
            <v>2</v>
          </cell>
          <cell r="CQ97">
            <v>0</v>
          </cell>
          <cell r="CR97">
            <v>0</v>
          </cell>
          <cell r="CS97">
            <v>0</v>
          </cell>
          <cell r="CT97">
            <v>0</v>
          </cell>
          <cell r="CV97">
            <v>4</v>
          </cell>
          <cell r="CZ97">
            <v>0</v>
          </cell>
          <cell r="DA97">
            <v>0</v>
          </cell>
          <cell r="DB97">
            <v>0</v>
          </cell>
          <cell r="DE97" t="str">
            <v>PWE.0001.15</v>
          </cell>
          <cell r="DF97" t="str">
            <v>BBZ Augsburg gGmbH</v>
          </cell>
          <cell r="DG97" t="str">
            <v>Perspektive Wiedereinstieg</v>
          </cell>
          <cell r="DH97" t="str">
            <v>6f80fe69-7cc3-442a-9e68-68e7af2307cf</v>
          </cell>
          <cell r="DI97">
            <v>27</v>
          </cell>
          <cell r="DJ97">
            <v>100</v>
          </cell>
          <cell r="DK97">
            <v>100</v>
          </cell>
          <cell r="DL97">
            <v>2015</v>
          </cell>
          <cell r="DM97">
            <v>2015</v>
          </cell>
          <cell r="DN97" t="b">
            <v>1</v>
          </cell>
          <cell r="DO97" t="b">
            <v>0</v>
          </cell>
          <cell r="DP97" t="b">
            <v>0</v>
          </cell>
          <cell r="DQ97" t="b">
            <v>0</v>
          </cell>
          <cell r="DR97" t="b">
            <v>0</v>
          </cell>
          <cell r="DS97" t="b">
            <v>0</v>
          </cell>
          <cell r="DT97" t="b">
            <v>0</v>
          </cell>
          <cell r="DU97" t="b">
            <v>0</v>
          </cell>
          <cell r="DV97" t="b">
            <v>0</v>
          </cell>
          <cell r="DW97" t="b">
            <v>1</v>
          </cell>
          <cell r="DX97" t="b">
            <v>0</v>
          </cell>
          <cell r="DY97" t="b">
            <v>0</v>
          </cell>
          <cell r="DZ97" t="b">
            <v>0</v>
          </cell>
          <cell r="EA97" t="b">
            <v>0</v>
          </cell>
          <cell r="EB97" t="b">
            <v>1</v>
          </cell>
          <cell r="EC97" t="b">
            <v>0</v>
          </cell>
          <cell r="ED97" t="b">
            <v>0</v>
          </cell>
          <cell r="EE97" t="b">
            <v>0</v>
          </cell>
          <cell r="EF97" t="b">
            <v>1</v>
          </cell>
          <cell r="EG97" t="b">
            <v>0</v>
          </cell>
          <cell r="EH97" t="b">
            <v>0</v>
          </cell>
          <cell r="EI97" t="b">
            <v>0</v>
          </cell>
          <cell r="EJ97" t="b">
            <v>0</v>
          </cell>
          <cell r="EK97" t="b">
            <v>0</v>
          </cell>
          <cell r="EL97" t="b">
            <v>0</v>
          </cell>
        </row>
        <row r="98">
          <cell r="A98" t="str">
            <v>TEST</v>
          </cell>
          <cell r="B98" t="str">
            <v>DE2</v>
          </cell>
          <cell r="C98">
            <v>1</v>
          </cell>
          <cell r="D98">
            <v>0</v>
          </cell>
          <cell r="E98" t="str">
            <v>PWE-0001-000097</v>
          </cell>
          <cell r="F98">
            <v>42005</v>
          </cell>
          <cell r="G98">
            <v>42184</v>
          </cell>
          <cell r="H98">
            <v>42311</v>
          </cell>
          <cell r="L98">
            <v>0</v>
          </cell>
          <cell r="M98">
            <v>1</v>
          </cell>
          <cell r="N98">
            <v>0</v>
          </cell>
          <cell r="O98">
            <v>0</v>
          </cell>
          <cell r="P98">
            <v>1</v>
          </cell>
          <cell r="Q98">
            <v>2</v>
          </cell>
          <cell r="R98">
            <v>1</v>
          </cell>
          <cell r="U98">
            <v>1</v>
          </cell>
          <cell r="V98">
            <v>1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G98">
            <v>1</v>
          </cell>
          <cell r="AH98">
            <v>0</v>
          </cell>
          <cell r="AJ98">
            <v>1</v>
          </cell>
          <cell r="AK98">
            <v>5</v>
          </cell>
          <cell r="AM98">
            <v>0</v>
          </cell>
          <cell r="AN98">
            <v>1</v>
          </cell>
          <cell r="AO98">
            <v>3</v>
          </cell>
          <cell r="AP98">
            <v>3</v>
          </cell>
          <cell r="AQ98">
            <v>4</v>
          </cell>
          <cell r="AR98">
            <v>1</v>
          </cell>
          <cell r="AS98">
            <v>0</v>
          </cell>
          <cell r="AT98">
            <v>2</v>
          </cell>
          <cell r="AU98" t="str">
            <v>{11,""}</v>
          </cell>
          <cell r="AV98" t="str">
            <v>{11,""}</v>
          </cell>
          <cell r="AW98">
            <v>0</v>
          </cell>
          <cell r="AX98">
            <v>3</v>
          </cell>
          <cell r="AY98">
            <v>0</v>
          </cell>
          <cell r="AZ98">
            <v>0</v>
          </cell>
          <cell r="BA98">
            <v>1</v>
          </cell>
          <cell r="BB98">
            <v>0</v>
          </cell>
          <cell r="BC98">
            <v>1</v>
          </cell>
          <cell r="BD98">
            <v>0</v>
          </cell>
          <cell r="BE98">
            <v>0</v>
          </cell>
          <cell r="BF98">
            <v>0</v>
          </cell>
          <cell r="BH98" t="str">
            <v>{1,2,""}</v>
          </cell>
          <cell r="BJ98" t="str">
            <v>{2,""}</v>
          </cell>
          <cell r="BL98" t="str">
            <v>{1,""}</v>
          </cell>
          <cell r="CE98">
            <v>2</v>
          </cell>
          <cell r="CH98">
            <v>0</v>
          </cell>
          <cell r="CI98" t="str">
            <v>{3,5,""}</v>
          </cell>
          <cell r="CJ98" t="str">
            <v>Jobhunting</v>
          </cell>
          <cell r="CK98">
            <v>4</v>
          </cell>
          <cell r="CL98" t="str">
            <v>{1,2,""}</v>
          </cell>
          <cell r="CN98" t="str">
            <v>1</v>
          </cell>
          <cell r="CO98" t="str">
            <v>1</v>
          </cell>
          <cell r="CP98">
            <v>2</v>
          </cell>
          <cell r="CQ98">
            <v>1</v>
          </cell>
          <cell r="CR98">
            <v>0</v>
          </cell>
          <cell r="CS98">
            <v>1</v>
          </cell>
          <cell r="CU98">
            <v>0</v>
          </cell>
          <cell r="CV98">
            <v>0</v>
          </cell>
          <cell r="CZ98">
            <v>1</v>
          </cell>
          <cell r="DA98">
            <v>0</v>
          </cell>
          <cell r="DB98">
            <v>0</v>
          </cell>
          <cell r="DD98">
            <v>3</v>
          </cell>
          <cell r="DE98" t="str">
            <v>PWE.0001.15</v>
          </cell>
          <cell r="DF98" t="str">
            <v>BBZ Augsburg gGmbH</v>
          </cell>
          <cell r="DG98" t="str">
            <v>Perspektive Wiedereinstieg</v>
          </cell>
          <cell r="DH98" t="str">
            <v>263fa459-caf7-43c4-b249-96add5728d17</v>
          </cell>
          <cell r="DI98">
            <v>34</v>
          </cell>
          <cell r="DJ98">
            <v>100</v>
          </cell>
          <cell r="DK98">
            <v>100</v>
          </cell>
          <cell r="DL98">
            <v>2015</v>
          </cell>
          <cell r="DM98">
            <v>2015</v>
          </cell>
          <cell r="DN98" t="b">
            <v>1</v>
          </cell>
          <cell r="DO98" t="b">
            <v>0</v>
          </cell>
          <cell r="DP98" t="b">
            <v>0</v>
          </cell>
          <cell r="DQ98" t="b">
            <v>0</v>
          </cell>
          <cell r="DR98" t="b">
            <v>0</v>
          </cell>
          <cell r="DS98" t="b">
            <v>0</v>
          </cell>
          <cell r="DT98" t="b">
            <v>0</v>
          </cell>
          <cell r="DU98" t="b">
            <v>0</v>
          </cell>
          <cell r="DV98" t="b">
            <v>0</v>
          </cell>
          <cell r="DW98" t="b">
            <v>1</v>
          </cell>
          <cell r="DX98" t="b">
            <v>0</v>
          </cell>
          <cell r="DY98" t="b">
            <v>0</v>
          </cell>
          <cell r="DZ98" t="b">
            <v>0</v>
          </cell>
          <cell r="EA98" t="b">
            <v>0</v>
          </cell>
          <cell r="EB98" t="b">
            <v>1</v>
          </cell>
          <cell r="EC98" t="b">
            <v>0</v>
          </cell>
          <cell r="ED98" t="b">
            <v>0</v>
          </cell>
          <cell r="EE98" t="b">
            <v>0</v>
          </cell>
          <cell r="EF98" t="b">
            <v>1</v>
          </cell>
          <cell r="EG98" t="b">
            <v>0</v>
          </cell>
          <cell r="EH98" t="b">
            <v>0</v>
          </cell>
          <cell r="EI98" t="b">
            <v>1</v>
          </cell>
          <cell r="EJ98" t="b">
            <v>1</v>
          </cell>
          <cell r="EK98" t="b">
            <v>1</v>
          </cell>
          <cell r="EL98" t="b">
            <v>1</v>
          </cell>
        </row>
        <row r="99">
          <cell r="A99" t="str">
            <v>TEST</v>
          </cell>
          <cell r="B99" t="str">
            <v>DE2</v>
          </cell>
          <cell r="C99">
            <v>1</v>
          </cell>
          <cell r="D99">
            <v>0</v>
          </cell>
          <cell r="E99" t="str">
            <v>PWE-0001-000098</v>
          </cell>
          <cell r="F99">
            <v>42005</v>
          </cell>
          <cell r="G99">
            <v>42184</v>
          </cell>
          <cell r="H99">
            <v>42316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1</v>
          </cell>
          <cell r="Q99">
            <v>3</v>
          </cell>
          <cell r="R99">
            <v>1</v>
          </cell>
          <cell r="U99">
            <v>1</v>
          </cell>
          <cell r="V99">
            <v>1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G99">
            <v>1</v>
          </cell>
          <cell r="AH99">
            <v>0</v>
          </cell>
          <cell r="AJ99">
            <v>1</v>
          </cell>
          <cell r="AK99">
            <v>2</v>
          </cell>
          <cell r="AM99">
            <v>0</v>
          </cell>
          <cell r="AN99">
            <v>1</v>
          </cell>
          <cell r="AO99">
            <v>4</v>
          </cell>
          <cell r="AP99">
            <v>3</v>
          </cell>
          <cell r="AQ99">
            <v>4</v>
          </cell>
          <cell r="AR99">
            <v>1</v>
          </cell>
          <cell r="AS99">
            <v>0</v>
          </cell>
          <cell r="AT99">
            <v>1</v>
          </cell>
          <cell r="AU99" t="str">
            <v>{3,10,""}</v>
          </cell>
          <cell r="AV99" t="str">
            <v>{3,4,5,6,7,9,10,11,15,""}</v>
          </cell>
          <cell r="AW99">
            <v>0</v>
          </cell>
          <cell r="AX99">
            <v>2</v>
          </cell>
          <cell r="AY99">
            <v>0</v>
          </cell>
          <cell r="AZ99">
            <v>0</v>
          </cell>
          <cell r="BA99">
            <v>1</v>
          </cell>
          <cell r="BB99">
            <v>0</v>
          </cell>
          <cell r="BC99">
            <v>1</v>
          </cell>
          <cell r="BD99">
            <v>0</v>
          </cell>
          <cell r="BE99">
            <v>0</v>
          </cell>
          <cell r="BF99">
            <v>0</v>
          </cell>
          <cell r="BH99" t="str">
            <v>{1,2,3,""}</v>
          </cell>
          <cell r="BJ99" t="str">
            <v>{1,2,""}</v>
          </cell>
          <cell r="BL99" t="str">
            <v>{1,""}</v>
          </cell>
          <cell r="CE99">
            <v>1</v>
          </cell>
          <cell r="CH99">
            <v>0</v>
          </cell>
          <cell r="CI99" t="str">
            <v>{3,5,""}</v>
          </cell>
          <cell r="CJ99" t="str">
            <v>Jobhunting</v>
          </cell>
          <cell r="CL99" t="str">
            <v>{1,2,""}</v>
          </cell>
          <cell r="CQ99">
            <v>0</v>
          </cell>
          <cell r="CR99">
            <v>0</v>
          </cell>
          <cell r="CS99">
            <v>0</v>
          </cell>
          <cell r="CT99">
            <v>2</v>
          </cell>
          <cell r="CV99">
            <v>4</v>
          </cell>
          <cell r="CZ99">
            <v>1</v>
          </cell>
          <cell r="DA99">
            <v>0</v>
          </cell>
          <cell r="DB99">
            <v>0</v>
          </cell>
          <cell r="DE99" t="str">
            <v>PWE.0001.15</v>
          </cell>
          <cell r="DF99" t="str">
            <v>BBZ Augsburg gGmbH</v>
          </cell>
          <cell r="DG99" t="str">
            <v>Perspektive Wiedereinstieg</v>
          </cell>
          <cell r="DH99" t="str">
            <v>28b19724-3f38-41e3-8afe-af7f203d4764</v>
          </cell>
          <cell r="DI99">
            <v>49</v>
          </cell>
          <cell r="DJ99">
            <v>100</v>
          </cell>
          <cell r="DK99">
            <v>100</v>
          </cell>
          <cell r="DL99">
            <v>2015</v>
          </cell>
          <cell r="DM99">
            <v>2015</v>
          </cell>
          <cell r="DN99" t="b">
            <v>1</v>
          </cell>
          <cell r="DO99" t="b">
            <v>0</v>
          </cell>
          <cell r="DP99" t="b">
            <v>0</v>
          </cell>
          <cell r="DQ99" t="b">
            <v>0</v>
          </cell>
          <cell r="DR99" t="b">
            <v>0</v>
          </cell>
          <cell r="DS99" t="b">
            <v>0</v>
          </cell>
          <cell r="DT99" t="b">
            <v>0</v>
          </cell>
          <cell r="DU99" t="b">
            <v>0</v>
          </cell>
          <cell r="DV99" t="b">
            <v>0</v>
          </cell>
          <cell r="DW99" t="b">
            <v>1</v>
          </cell>
          <cell r="DX99" t="b">
            <v>0</v>
          </cell>
          <cell r="DY99" t="b">
            <v>0</v>
          </cell>
          <cell r="DZ99" t="b">
            <v>0</v>
          </cell>
          <cell r="EA99" t="b">
            <v>0</v>
          </cell>
          <cell r="EB99" t="b">
            <v>0</v>
          </cell>
          <cell r="EC99" t="b">
            <v>0</v>
          </cell>
          <cell r="ED99" t="b">
            <v>0</v>
          </cell>
          <cell r="EE99" t="b">
            <v>0</v>
          </cell>
          <cell r="EF99" t="b">
            <v>1</v>
          </cell>
          <cell r="EG99" t="b">
            <v>0</v>
          </cell>
          <cell r="EH99" t="b">
            <v>0</v>
          </cell>
          <cell r="EI99" t="b">
            <v>1</v>
          </cell>
          <cell r="EJ99" t="b">
            <v>0</v>
          </cell>
          <cell r="EK99" t="b">
            <v>0</v>
          </cell>
          <cell r="EL99" t="b">
            <v>1</v>
          </cell>
        </row>
        <row r="100">
          <cell r="A100" t="str">
            <v>TEST</v>
          </cell>
          <cell r="B100" t="str">
            <v>DE2</v>
          </cell>
          <cell r="C100">
            <v>1</v>
          </cell>
          <cell r="D100">
            <v>0</v>
          </cell>
          <cell r="E100" t="str">
            <v>PWE-0001-000099</v>
          </cell>
          <cell r="F100">
            <v>42005</v>
          </cell>
          <cell r="G100">
            <v>42184</v>
          </cell>
          <cell r="H100">
            <v>42063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1</v>
          </cell>
          <cell r="Q100">
            <v>3</v>
          </cell>
          <cell r="R100">
            <v>1</v>
          </cell>
          <cell r="U100">
            <v>1</v>
          </cell>
          <cell r="V100">
            <v>1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G100">
            <v>1</v>
          </cell>
          <cell r="AH100">
            <v>0</v>
          </cell>
          <cell r="AJ100">
            <v>1</v>
          </cell>
          <cell r="AK100">
            <v>5</v>
          </cell>
          <cell r="AM100">
            <v>0</v>
          </cell>
          <cell r="AN100">
            <v>1</v>
          </cell>
          <cell r="AO100">
            <v>4</v>
          </cell>
          <cell r="AP100">
            <v>1</v>
          </cell>
          <cell r="AQ100">
            <v>4</v>
          </cell>
          <cell r="AR100">
            <v>0</v>
          </cell>
          <cell r="AS100">
            <v>0</v>
          </cell>
          <cell r="AT100">
            <v>2</v>
          </cell>
          <cell r="AU100" t="str">
            <v>{11,""}</v>
          </cell>
          <cell r="AV100" t="str">
            <v>{3,4,5,11,12,17,""}</v>
          </cell>
          <cell r="AW100">
            <v>0</v>
          </cell>
          <cell r="AX100">
            <v>2</v>
          </cell>
          <cell r="AY100">
            <v>0</v>
          </cell>
          <cell r="AZ100">
            <v>0</v>
          </cell>
          <cell r="BA100">
            <v>1</v>
          </cell>
          <cell r="BB100">
            <v>0</v>
          </cell>
          <cell r="BC100">
            <v>1</v>
          </cell>
          <cell r="BD100">
            <v>0</v>
          </cell>
          <cell r="BE100">
            <v>0</v>
          </cell>
          <cell r="BF100">
            <v>0</v>
          </cell>
          <cell r="BH100" t="str">
            <v>{4,""}</v>
          </cell>
          <cell r="BI100" t="str">
            <v>nein</v>
          </cell>
          <cell r="BJ100" t="str">
            <v>{4,""}</v>
          </cell>
          <cell r="BK100" t="str">
            <v>nein</v>
          </cell>
          <cell r="CE100">
            <v>2</v>
          </cell>
          <cell r="CH100">
            <v>0</v>
          </cell>
          <cell r="CI100" t="str">
            <v>{3,""}</v>
          </cell>
          <cell r="CK100">
            <v>11</v>
          </cell>
          <cell r="CL100" t="str">
            <v>{5,""}</v>
          </cell>
          <cell r="CM100" t="str">
            <v>nein</v>
          </cell>
          <cell r="CN100" t="str">
            <v>1</v>
          </cell>
          <cell r="CO100" t="str">
            <v>1</v>
          </cell>
          <cell r="CP100">
            <v>2</v>
          </cell>
          <cell r="CQ100">
            <v>1</v>
          </cell>
          <cell r="CR100">
            <v>0</v>
          </cell>
          <cell r="CS100">
            <v>0</v>
          </cell>
          <cell r="CT100">
            <v>1</v>
          </cell>
          <cell r="CU100">
            <v>1</v>
          </cell>
          <cell r="CV100">
            <v>0</v>
          </cell>
          <cell r="CZ100">
            <v>1</v>
          </cell>
          <cell r="DA100">
            <v>0</v>
          </cell>
          <cell r="DB100">
            <v>1</v>
          </cell>
          <cell r="DD100">
            <v>1</v>
          </cell>
          <cell r="DE100" t="str">
            <v>PWE.0001.15</v>
          </cell>
          <cell r="DF100" t="str">
            <v>BBZ Augsburg gGmbH</v>
          </cell>
          <cell r="DG100" t="str">
            <v>Perspektive Wiedereinstieg</v>
          </cell>
          <cell r="DH100" t="str">
            <v>b0a57904-db17-4081-9b30-6be4a22007e9</v>
          </cell>
          <cell r="DI100">
            <v>42</v>
          </cell>
          <cell r="DJ100">
            <v>100</v>
          </cell>
          <cell r="DK100">
            <v>100</v>
          </cell>
          <cell r="DL100">
            <v>2015</v>
          </cell>
          <cell r="DM100">
            <v>2015</v>
          </cell>
          <cell r="DN100" t="b">
            <v>1</v>
          </cell>
          <cell r="DO100" t="b">
            <v>0</v>
          </cell>
          <cell r="DP100" t="b">
            <v>0</v>
          </cell>
          <cell r="DQ100" t="b">
            <v>0</v>
          </cell>
          <cell r="DR100" t="b">
            <v>0</v>
          </cell>
          <cell r="DS100" t="b">
            <v>0</v>
          </cell>
          <cell r="DT100" t="b">
            <v>0</v>
          </cell>
          <cell r="DU100" t="b">
            <v>0</v>
          </cell>
          <cell r="DV100" t="b">
            <v>0</v>
          </cell>
          <cell r="DW100" t="b">
            <v>1</v>
          </cell>
          <cell r="DX100" t="b">
            <v>0</v>
          </cell>
          <cell r="DY100" t="b">
            <v>0</v>
          </cell>
          <cell r="DZ100" t="b">
            <v>0</v>
          </cell>
          <cell r="EA100" t="b">
            <v>0</v>
          </cell>
          <cell r="EB100" t="b">
            <v>0</v>
          </cell>
          <cell r="EC100" t="b">
            <v>0</v>
          </cell>
          <cell r="ED100" t="b">
            <v>0</v>
          </cell>
          <cell r="EE100" t="b">
            <v>0</v>
          </cell>
          <cell r="EF100" t="b">
            <v>1</v>
          </cell>
          <cell r="EG100" t="b">
            <v>0</v>
          </cell>
          <cell r="EH100" t="b">
            <v>0</v>
          </cell>
          <cell r="EI100" t="b">
            <v>1</v>
          </cell>
          <cell r="EJ100" t="b">
            <v>1</v>
          </cell>
          <cell r="EK100" t="b">
            <v>0</v>
          </cell>
          <cell r="EL100" t="b">
            <v>1</v>
          </cell>
        </row>
        <row r="101">
          <cell r="A101" t="str">
            <v>TEST</v>
          </cell>
          <cell r="B101" t="str">
            <v>DE2</v>
          </cell>
          <cell r="C101">
            <v>1</v>
          </cell>
          <cell r="D101">
            <v>0</v>
          </cell>
          <cell r="E101" t="str">
            <v>PWE-0001-000100</v>
          </cell>
          <cell r="F101">
            <v>42026</v>
          </cell>
          <cell r="G101">
            <v>42205</v>
          </cell>
          <cell r="H101">
            <v>42247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1</v>
          </cell>
          <cell r="Q101">
            <v>6</v>
          </cell>
          <cell r="R101">
            <v>1</v>
          </cell>
          <cell r="U101">
            <v>1</v>
          </cell>
          <cell r="V101">
            <v>0</v>
          </cell>
          <cell r="W101">
            <v>1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G101">
            <v>0</v>
          </cell>
          <cell r="AH101">
            <v>0</v>
          </cell>
          <cell r="AJ101">
            <v>1</v>
          </cell>
          <cell r="AK101">
            <v>1</v>
          </cell>
          <cell r="AM101">
            <v>0</v>
          </cell>
          <cell r="AN101">
            <v>1</v>
          </cell>
          <cell r="AO101">
            <v>4</v>
          </cell>
          <cell r="AP101">
            <v>4</v>
          </cell>
          <cell r="AQ101">
            <v>4</v>
          </cell>
          <cell r="AR101">
            <v>0</v>
          </cell>
          <cell r="AS101">
            <v>0</v>
          </cell>
          <cell r="AT101">
            <v>2</v>
          </cell>
          <cell r="AU101" t="str">
            <v>{11,""}</v>
          </cell>
          <cell r="AV101" t="str">
            <v>{9,11,14,16,17,18,""}</v>
          </cell>
          <cell r="AW101">
            <v>0</v>
          </cell>
          <cell r="AX101">
            <v>4</v>
          </cell>
          <cell r="AY101">
            <v>0</v>
          </cell>
          <cell r="AZ101">
            <v>0</v>
          </cell>
          <cell r="BA101">
            <v>2</v>
          </cell>
          <cell r="BB101">
            <v>0</v>
          </cell>
          <cell r="BC101">
            <v>1</v>
          </cell>
          <cell r="BD101">
            <v>0</v>
          </cell>
          <cell r="BE101">
            <v>0</v>
          </cell>
          <cell r="BF101">
            <v>0</v>
          </cell>
          <cell r="BH101" t="str">
            <v>{1,""}</v>
          </cell>
          <cell r="BJ101" t="str">
            <v>{1,2,""}</v>
          </cell>
          <cell r="BL101" t="str">
            <v>{1,""}</v>
          </cell>
          <cell r="CE101">
            <v>0</v>
          </cell>
          <cell r="CH101">
            <v>0</v>
          </cell>
          <cell r="CI101" t="str">
            <v>{3,5,""}</v>
          </cell>
          <cell r="CJ101" t="str">
            <v>Jobhunting</v>
          </cell>
          <cell r="CK101">
            <v>11</v>
          </cell>
          <cell r="CL101" t="str">
            <v>{1,2,""}</v>
          </cell>
          <cell r="CN101" t="str">
            <v>1</v>
          </cell>
          <cell r="CO101" t="str">
            <v>1</v>
          </cell>
          <cell r="CP101">
            <v>2</v>
          </cell>
          <cell r="CQ101">
            <v>1</v>
          </cell>
          <cell r="CR101">
            <v>0</v>
          </cell>
          <cell r="CS101">
            <v>0</v>
          </cell>
          <cell r="CT101">
            <v>0</v>
          </cell>
          <cell r="CU101">
            <v>1</v>
          </cell>
          <cell r="CV101">
            <v>0</v>
          </cell>
          <cell r="CZ101">
            <v>1</v>
          </cell>
          <cell r="DA101">
            <v>0</v>
          </cell>
          <cell r="DB101">
            <v>0</v>
          </cell>
          <cell r="DD101">
            <v>3</v>
          </cell>
          <cell r="DE101" t="str">
            <v>PWE.0001.15</v>
          </cell>
          <cell r="DF101" t="str">
            <v>BBZ Augsburg gGmbH</v>
          </cell>
          <cell r="DG101" t="str">
            <v>Perspektive Wiedereinstieg</v>
          </cell>
          <cell r="DH101" t="str">
            <v>2521099a-e1f5-47fc-8a47-e5a6f009a7a9</v>
          </cell>
          <cell r="DI101">
            <v>47</v>
          </cell>
          <cell r="DJ101">
            <v>100</v>
          </cell>
          <cell r="DK101">
            <v>100</v>
          </cell>
          <cell r="DL101">
            <v>2015</v>
          </cell>
          <cell r="DM101">
            <v>2015</v>
          </cell>
          <cell r="DN101" t="b">
            <v>1</v>
          </cell>
          <cell r="DO101" t="b">
            <v>0</v>
          </cell>
          <cell r="DP101" t="b">
            <v>0</v>
          </cell>
          <cell r="DQ101" t="b">
            <v>0</v>
          </cell>
          <cell r="DR101" t="b">
            <v>0</v>
          </cell>
          <cell r="DS101" t="b">
            <v>0</v>
          </cell>
          <cell r="DT101" t="b">
            <v>0</v>
          </cell>
          <cell r="DU101" t="b">
            <v>0</v>
          </cell>
          <cell r="DV101" t="b">
            <v>0</v>
          </cell>
          <cell r="DW101" t="b">
            <v>1</v>
          </cell>
          <cell r="DX101" t="b">
            <v>0</v>
          </cell>
          <cell r="DY101" t="b">
            <v>1</v>
          </cell>
          <cell r="DZ101" t="b">
            <v>1</v>
          </cell>
          <cell r="EA101" t="b">
            <v>1</v>
          </cell>
          <cell r="EB101" t="b">
            <v>0</v>
          </cell>
          <cell r="EC101" t="b">
            <v>0</v>
          </cell>
          <cell r="ED101" t="b">
            <v>0</v>
          </cell>
          <cell r="EE101" t="b">
            <v>0</v>
          </cell>
          <cell r="EF101" t="b">
            <v>1</v>
          </cell>
          <cell r="EG101" t="b">
            <v>0</v>
          </cell>
          <cell r="EH101" t="b">
            <v>0</v>
          </cell>
          <cell r="EI101" t="b">
            <v>1</v>
          </cell>
          <cell r="EJ101" t="b">
            <v>1</v>
          </cell>
          <cell r="EK101" t="b">
            <v>1</v>
          </cell>
          <cell r="EL101" t="b">
            <v>1</v>
          </cell>
        </row>
      </sheetData>
      <sheetData sheetId="1">
        <row r="1">
          <cell r="B1" t="str">
            <v>PWE</v>
          </cell>
        </row>
        <row r="2">
          <cell r="B2">
            <v>43199</v>
          </cell>
        </row>
        <row r="4">
          <cell r="B4" t="str">
            <v>Start innerhalb des Zeitraums</v>
          </cell>
        </row>
        <row r="5">
          <cell r="B5">
            <v>42005</v>
          </cell>
        </row>
        <row r="6">
          <cell r="B6">
            <v>43435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1"/>
  <sheetViews>
    <sheetView tabSelected="1" view="pageLayout" topLeftCell="A266" zoomScaleNormal="100" workbookViewId="0">
      <selection activeCell="A262" sqref="A262"/>
    </sheetView>
  </sheetViews>
  <sheetFormatPr baseColWidth="10" defaultRowHeight="15" x14ac:dyDescent="0.25"/>
  <cols>
    <col min="1" max="1" width="66.28515625" customWidth="1"/>
    <col min="2" max="3" width="10.5703125" customWidth="1"/>
  </cols>
  <sheetData>
    <row r="1" spans="1:4" ht="58.5" customHeight="1" x14ac:dyDescent="0.35">
      <c r="A1" s="18" t="s">
        <v>356</v>
      </c>
      <c r="B1" s="18"/>
      <c r="C1" s="18"/>
      <c r="D1" s="18"/>
    </row>
    <row r="2" spans="1:4" ht="25.5" customHeight="1" x14ac:dyDescent="0.35">
      <c r="A2" s="61" t="s">
        <v>112</v>
      </c>
      <c r="B2" s="61"/>
      <c r="C2" s="61"/>
      <c r="D2" s="18"/>
    </row>
    <row r="3" spans="1:4" ht="25.5" customHeight="1" x14ac:dyDescent="0.35">
      <c r="A3" s="61" t="s">
        <v>161</v>
      </c>
      <c r="B3" s="61"/>
      <c r="C3" s="61"/>
      <c r="D3" s="18"/>
    </row>
    <row r="4" spans="1:4" x14ac:dyDescent="0.25">
      <c r="A4" s="1"/>
    </row>
    <row r="5" spans="1:4" x14ac:dyDescent="0.25">
      <c r="A5" s="1" t="s">
        <v>124</v>
      </c>
      <c r="C5" s="47" t="s">
        <v>360</v>
      </c>
    </row>
    <row r="6" spans="1:4" x14ac:dyDescent="0.25">
      <c r="A6" s="24" t="s">
        <v>141</v>
      </c>
      <c r="B6" t="str">
        <f>[1]Metadaten!$B$1</f>
        <v>PWE</v>
      </c>
    </row>
    <row r="7" spans="1:4" x14ac:dyDescent="0.25">
      <c r="A7" t="s">
        <v>111</v>
      </c>
      <c r="B7" s="39">
        <f>[1]Metadaten!$B$2</f>
        <v>43199</v>
      </c>
    </row>
    <row r="8" spans="1:4" x14ac:dyDescent="0.25">
      <c r="A8" t="str">
        <f>CONCATENATE("Filtertyp: ",[1]Metadaten!$B$4)</f>
        <v>Filtertyp: Start innerhalb des Zeitraums</v>
      </c>
    </row>
    <row r="9" spans="1:4" x14ac:dyDescent="0.25">
      <c r="A9" t="s">
        <v>140</v>
      </c>
      <c r="B9" s="39">
        <f>IF(ISBLANK([1]Metadaten!$B$5),"keine Eingrenzung",[1]Metadaten!$B$5)</f>
        <v>42005</v>
      </c>
    </row>
    <row r="10" spans="1:4" x14ac:dyDescent="0.25">
      <c r="A10" t="s">
        <v>114</v>
      </c>
      <c r="B10" s="39">
        <f>IF(ISBLANK([1]Metadaten!$B$6),"keine Eingrenzung",[1]Metadaten!$B$6)</f>
        <v>43435</v>
      </c>
    </row>
    <row r="11" spans="1:4" x14ac:dyDescent="0.25">
      <c r="B11" s="17"/>
    </row>
    <row r="12" spans="1:4" x14ac:dyDescent="0.25">
      <c r="A12" s="1" t="s">
        <v>110</v>
      </c>
      <c r="B12">
        <f>COUNTA([1]Rohdaten!$A:$A)-1</f>
        <v>100</v>
      </c>
    </row>
    <row r="13" spans="1:4" x14ac:dyDescent="0.25">
      <c r="A13" t="s">
        <v>113</v>
      </c>
      <c r="B13">
        <f>COUNTA(INDEX([1]Rohdaten!$A2:$AA9999,,MATCH("end_date",[1]Rohdaten!$1:$1,0)))</f>
        <v>99</v>
      </c>
    </row>
    <row r="15" spans="1:4" ht="18.75" x14ac:dyDescent="0.3">
      <c r="A15" s="40" t="s">
        <v>148</v>
      </c>
      <c r="B15" s="23" t="str">
        <f>CONCATENATE("Eintritte: ",B12)</f>
        <v>Eintritte: 100</v>
      </c>
      <c r="C15" s="23"/>
    </row>
    <row r="16" spans="1:4" ht="18.75" x14ac:dyDescent="0.3">
      <c r="A16" s="42" t="s">
        <v>126</v>
      </c>
      <c r="B16" s="42"/>
      <c r="C16" s="42"/>
    </row>
    <row r="17" spans="1:3" x14ac:dyDescent="0.25">
      <c r="A17" s="1" t="s">
        <v>47</v>
      </c>
      <c r="B17" s="20" t="s">
        <v>115</v>
      </c>
      <c r="C17" s="20" t="s">
        <v>116</v>
      </c>
    </row>
    <row r="18" spans="1:3" x14ac:dyDescent="0.25">
      <c r="A18" t="str">
        <f>'ESF-Ausw'!D4</f>
        <v>weiblich</v>
      </c>
      <c r="B18">
        <f>'ESF-Ausw'!E4</f>
        <v>100</v>
      </c>
      <c r="C18" s="19">
        <f t="shared" ref="C18" si="0">B18/$B$12</f>
        <v>1</v>
      </c>
    </row>
    <row r="19" spans="1:3" x14ac:dyDescent="0.25">
      <c r="A19" t="str">
        <f>'ESF-Ausw'!D5</f>
        <v>männlich</v>
      </c>
      <c r="B19">
        <f>'ESF-Ausw'!E5</f>
        <v>0</v>
      </c>
      <c r="C19" s="19">
        <f>B19/$B$12</f>
        <v>0</v>
      </c>
    </row>
    <row r="20" spans="1:3" x14ac:dyDescent="0.25">
      <c r="C20" s="19"/>
    </row>
    <row r="21" spans="1:3" x14ac:dyDescent="0.25">
      <c r="A21" s="1" t="s">
        <v>109</v>
      </c>
      <c r="C21" s="19"/>
    </row>
    <row r="22" spans="1:3" x14ac:dyDescent="0.25">
      <c r="A22" t="str">
        <f>'ESF-Ausw'!D87</f>
        <v>unter 20</v>
      </c>
      <c r="B22">
        <f>'ESF-Ausw'!E87</f>
        <v>0</v>
      </c>
      <c r="C22" s="19">
        <f>B22/$B$12</f>
        <v>0</v>
      </c>
    </row>
    <row r="23" spans="1:3" x14ac:dyDescent="0.25">
      <c r="A23" t="str">
        <f>'ESF-Ausw'!D88</f>
        <v>20 bis 29</v>
      </c>
      <c r="B23">
        <f>'ESF-Ausw'!E88</f>
        <v>10</v>
      </c>
      <c r="C23" s="19">
        <f>B23/$B$12</f>
        <v>0.1</v>
      </c>
    </row>
    <row r="24" spans="1:3" x14ac:dyDescent="0.25">
      <c r="A24" t="str">
        <f>'ESF-Ausw'!D89</f>
        <v>30 bis 39</v>
      </c>
      <c r="B24">
        <f>'ESF-Ausw'!E89</f>
        <v>54</v>
      </c>
      <c r="C24" s="19">
        <f>B24/$B$12</f>
        <v>0.54</v>
      </c>
    </row>
    <row r="25" spans="1:3" x14ac:dyDescent="0.25">
      <c r="A25" t="str">
        <f>'ESF-Ausw'!D90</f>
        <v>ab 40</v>
      </c>
      <c r="B25">
        <f>'ESF-Ausw'!E90</f>
        <v>36</v>
      </c>
      <c r="C25" s="19">
        <f>B25/$B$12</f>
        <v>0.36</v>
      </c>
    </row>
    <row r="26" spans="1:3" x14ac:dyDescent="0.25">
      <c r="C26" s="19"/>
    </row>
    <row r="27" spans="1:3" ht="18.75" x14ac:dyDescent="0.3">
      <c r="A27" s="22" t="s">
        <v>127</v>
      </c>
      <c r="C27" s="19"/>
    </row>
    <row r="28" spans="1:3" x14ac:dyDescent="0.25">
      <c r="A28" s="1" t="str">
        <f>'ESF-Ausw'!A52</f>
        <v>Arbeitslos</v>
      </c>
      <c r="C28" s="19"/>
    </row>
    <row r="29" spans="1:3" x14ac:dyDescent="0.25">
      <c r="A29" t="str">
        <f>'ESF-Ausw'!D53</f>
        <v>Nein</v>
      </c>
      <c r="B29">
        <f>'ESF-Ausw'!E53</f>
        <v>48</v>
      </c>
      <c r="C29" s="19">
        <f t="shared" ref="C29:C104" si="1">B29/$B$12</f>
        <v>0.48</v>
      </c>
    </row>
    <row r="30" spans="1:3" x14ac:dyDescent="0.25">
      <c r="A30" t="str">
        <f>'ESF-Ausw'!D54</f>
        <v>Ja</v>
      </c>
      <c r="B30">
        <f>'ESF-Ausw'!E54</f>
        <v>52</v>
      </c>
      <c r="C30" s="19">
        <f t="shared" si="1"/>
        <v>0.52</v>
      </c>
    </row>
    <row r="31" spans="1:3" x14ac:dyDescent="0.25">
      <c r="C31" s="19"/>
    </row>
    <row r="32" spans="1:3" x14ac:dyDescent="0.25">
      <c r="A32" s="1" t="str">
        <f>'PWE-Ausw'!B124</f>
        <v>Dauer der Arbeitslosigkeit</v>
      </c>
      <c r="C32" s="19"/>
    </row>
    <row r="33" spans="1:3" x14ac:dyDescent="0.25">
      <c r="A33" t="str">
        <f>'PWE-Ausw'!E124</f>
        <v>keine Angabe</v>
      </c>
      <c r="B33">
        <f>'PWE-Ausw'!F124</f>
        <v>48</v>
      </c>
      <c r="C33" s="19">
        <f t="shared" ref="C33:C34" si="2">B33/$B$12</f>
        <v>0.48</v>
      </c>
    </row>
    <row r="34" spans="1:3" x14ac:dyDescent="0.25">
      <c r="A34" t="str">
        <f>'PWE-Ausw'!E125</f>
        <v>weniger als 1 Monat</v>
      </c>
      <c r="B34">
        <f>'PWE-Ausw'!F125</f>
        <v>3</v>
      </c>
      <c r="C34" s="19">
        <f t="shared" si="2"/>
        <v>0.03</v>
      </c>
    </row>
    <row r="35" spans="1:3" x14ac:dyDescent="0.25">
      <c r="A35" t="str">
        <f>'PWE-Ausw'!E126</f>
        <v>1 bis 6 Monate</v>
      </c>
      <c r="B35">
        <f>'PWE-Ausw'!F126</f>
        <v>28</v>
      </c>
      <c r="C35" s="19">
        <f t="shared" si="1"/>
        <v>0.28000000000000003</v>
      </c>
    </row>
    <row r="36" spans="1:3" x14ac:dyDescent="0.25">
      <c r="A36" t="str">
        <f>'PWE-Ausw'!E127</f>
        <v>7 bis 12 Monate</v>
      </c>
      <c r="B36">
        <f>'PWE-Ausw'!F127</f>
        <v>10</v>
      </c>
      <c r="C36" s="19">
        <f t="shared" si="1"/>
        <v>0.1</v>
      </c>
    </row>
    <row r="37" spans="1:3" x14ac:dyDescent="0.25">
      <c r="A37" t="str">
        <f>'PWE-Ausw'!E128</f>
        <v>13 bis 24 Monate</v>
      </c>
      <c r="B37">
        <f>'PWE-Ausw'!F128</f>
        <v>9</v>
      </c>
      <c r="C37" s="19">
        <f t="shared" si="1"/>
        <v>0.09</v>
      </c>
    </row>
    <row r="38" spans="1:3" x14ac:dyDescent="0.25">
      <c r="A38" t="str">
        <f>'PWE-Ausw'!E129</f>
        <v>mehr als 24 Monate</v>
      </c>
      <c r="B38">
        <f>'PWE-Ausw'!F129</f>
        <v>2</v>
      </c>
      <c r="C38" s="19">
        <f t="shared" ref="C38" si="3">B38/$B$12</f>
        <v>0.02</v>
      </c>
    </row>
    <row r="39" spans="1:3" x14ac:dyDescent="0.25">
      <c r="C39" s="19"/>
    </row>
    <row r="40" spans="1:3" x14ac:dyDescent="0.25">
      <c r="A40" s="1" t="str">
        <f>'ESF-Ausw'!A47</f>
        <v>Arbeitslosengeld</v>
      </c>
      <c r="C40" s="19"/>
    </row>
    <row r="41" spans="1:3" x14ac:dyDescent="0.25">
      <c r="A41" t="str">
        <f>'ESF-Ausw'!D48</f>
        <v>Nein</v>
      </c>
      <c r="B41">
        <f>'ESF-Ausw'!E48</f>
        <v>54</v>
      </c>
      <c r="C41" s="19">
        <f t="shared" si="1"/>
        <v>0.54</v>
      </c>
    </row>
    <row r="42" spans="1:3" x14ac:dyDescent="0.25">
      <c r="A42" t="str">
        <f>'ESF-Ausw'!D49</f>
        <v>Ja, von der Agentur für Arbeit (Arbeitslosengeld)</v>
      </c>
      <c r="B42">
        <f>'ESF-Ausw'!E49</f>
        <v>31</v>
      </c>
      <c r="C42" s="19">
        <f t="shared" si="1"/>
        <v>0.31</v>
      </c>
    </row>
    <row r="43" spans="1:3" x14ac:dyDescent="0.25">
      <c r="A43" t="str">
        <f>'ESF-Ausw'!D50</f>
        <v>Ja, vom Jobcenter (Arbeitslosengeld II/Hartz IV)</v>
      </c>
      <c r="B43">
        <f>'ESF-Ausw'!E50</f>
        <v>14</v>
      </c>
      <c r="C43" s="19">
        <f t="shared" si="1"/>
        <v>0.14000000000000001</v>
      </c>
    </row>
    <row r="44" spans="1:3" x14ac:dyDescent="0.25">
      <c r="A44" t="str">
        <f>'ESF-Ausw'!D51</f>
        <v>Ja, gleichzeitiger Bezug von Arbeitslosengeld I und Arbeitslosengeld II</v>
      </c>
      <c r="B44">
        <f>'ESF-Ausw'!E51</f>
        <v>1</v>
      </c>
      <c r="C44" s="19">
        <f t="shared" si="1"/>
        <v>0.01</v>
      </c>
    </row>
    <row r="45" spans="1:3" x14ac:dyDescent="0.25">
      <c r="C45" s="19"/>
    </row>
    <row r="46" spans="1:3" x14ac:dyDescent="0.25">
      <c r="A46" s="1" t="str">
        <f>'ESF-Ausw'!A58</f>
        <v>Erwerbstätig</v>
      </c>
      <c r="C46" s="19"/>
    </row>
    <row r="47" spans="1:3" x14ac:dyDescent="0.25">
      <c r="A47" t="str">
        <f>'ESF-Ausw'!D59</f>
        <v>Nein</v>
      </c>
      <c r="B47">
        <f>'ESF-Ausw'!E59</f>
        <v>100</v>
      </c>
      <c r="C47" s="19">
        <f t="shared" si="1"/>
        <v>1</v>
      </c>
    </row>
    <row r="48" spans="1:3" x14ac:dyDescent="0.25">
      <c r="A48" t="str">
        <f>'ESF-Ausw'!D60</f>
        <v>Vollzeit erwerbstätig</v>
      </c>
      <c r="B48">
        <f>'ESF-Ausw'!E60</f>
        <v>0</v>
      </c>
      <c r="C48" s="19">
        <f t="shared" si="1"/>
        <v>0</v>
      </c>
    </row>
    <row r="49" spans="1:3" x14ac:dyDescent="0.25">
      <c r="A49" t="str">
        <f>'ESF-Ausw'!D61</f>
        <v>Teilzeit erwerbstätig</v>
      </c>
      <c r="B49">
        <f>'ESF-Ausw'!E61</f>
        <v>0</v>
      </c>
      <c r="C49" s="19">
        <f t="shared" si="1"/>
        <v>0</v>
      </c>
    </row>
    <row r="50" spans="1:3" ht="24" customHeight="1" x14ac:dyDescent="0.25">
      <c r="C50" s="19"/>
    </row>
    <row r="51" spans="1:3" x14ac:dyDescent="0.25">
      <c r="A51" s="1" t="s">
        <v>128</v>
      </c>
      <c r="C51" s="19"/>
    </row>
    <row r="52" spans="1:3" x14ac:dyDescent="0.25">
      <c r="A52" s="24" t="str">
        <f>'ESF-Ausw'!A55</f>
        <v>Arbeitssuchend</v>
      </c>
      <c r="B52">
        <f>'ESF-Ausw'!E56</f>
        <v>85</v>
      </c>
      <c r="C52" s="19">
        <f t="shared" si="1"/>
        <v>0.85</v>
      </c>
    </row>
    <row r="53" spans="1:3" x14ac:dyDescent="0.25">
      <c r="A53" t="str">
        <f>'ESF-Ausw'!A62</f>
        <v>Geringfügig beschäftigt</v>
      </c>
      <c r="B53">
        <f>'ESF-Ausw'!E64</f>
        <v>10</v>
      </c>
      <c r="C53" s="19">
        <f t="shared" si="1"/>
        <v>0.1</v>
      </c>
    </row>
    <row r="54" spans="1:3" x14ac:dyDescent="0.25">
      <c r="A54" t="str">
        <f>'ESF-Ausw'!A65</f>
        <v>Selbständig</v>
      </c>
      <c r="B54">
        <f>'ESF-Ausw'!E67</f>
        <v>0</v>
      </c>
      <c r="C54" s="19">
        <f t="shared" si="1"/>
        <v>0</v>
      </c>
    </row>
    <row r="55" spans="1:3" x14ac:dyDescent="0.25">
      <c r="A55" t="str">
        <f>'ESF-Ausw'!A68</f>
        <v>Allgemeinb. Schule</v>
      </c>
      <c r="B55">
        <f>'ESF-Ausw'!E70</f>
        <v>0</v>
      </c>
      <c r="C55" s="19">
        <f t="shared" si="1"/>
        <v>0</v>
      </c>
    </row>
    <row r="56" spans="1:3" x14ac:dyDescent="0.25">
      <c r="A56" t="str">
        <f>'ESF-Ausw'!A71</f>
        <v>Auszubildende im Betrieb</v>
      </c>
      <c r="B56">
        <f>'ESF-Ausw'!E73</f>
        <v>0</v>
      </c>
      <c r="C56" s="19">
        <f t="shared" si="1"/>
        <v>0</v>
      </c>
    </row>
    <row r="57" spans="1:3" x14ac:dyDescent="0.25">
      <c r="A57" t="str">
        <f>'ESF-Ausw'!A74</f>
        <v>In schulischer oder außerbetriebl. Ausb.</v>
      </c>
      <c r="B57">
        <f>'ESF-Ausw'!E76</f>
        <v>0</v>
      </c>
      <c r="C57" s="19">
        <f t="shared" si="1"/>
        <v>0</v>
      </c>
    </row>
    <row r="58" spans="1:3" x14ac:dyDescent="0.25">
      <c r="A58" t="str">
        <f>'ESF-Ausw'!A77</f>
        <v>Vollzeitstudent</v>
      </c>
      <c r="B58">
        <f>'ESF-Ausw'!E79</f>
        <v>0</v>
      </c>
      <c r="C58" s="19">
        <f t="shared" si="1"/>
        <v>0</v>
      </c>
    </row>
    <row r="59" spans="1:3" x14ac:dyDescent="0.25">
      <c r="A59" t="str">
        <f>'ESF-Ausw'!A81</f>
        <v>Sonstigen Aus- und Weiterbildung</v>
      </c>
      <c r="B59">
        <f>'ESF-Ausw'!E83</f>
        <v>18</v>
      </c>
      <c r="C59" s="19">
        <f t="shared" si="1"/>
        <v>0.18</v>
      </c>
    </row>
    <row r="60" spans="1:3" x14ac:dyDescent="0.25">
      <c r="A60" t="str">
        <f>'ESF-Ausw'!A84</f>
        <v>Nicht erwerbstätig</v>
      </c>
      <c r="B60">
        <f>'ESF-Ausw'!E86</f>
        <v>40</v>
      </c>
      <c r="C60" s="19">
        <f t="shared" si="1"/>
        <v>0.4</v>
      </c>
    </row>
    <row r="61" spans="1:3" x14ac:dyDescent="0.25">
      <c r="C61" s="19"/>
    </row>
    <row r="62" spans="1:3" ht="270.75" customHeight="1" x14ac:dyDescent="0.25">
      <c r="C62" s="19"/>
    </row>
    <row r="63" spans="1:3" x14ac:dyDescent="0.25">
      <c r="C63" s="19"/>
    </row>
    <row r="64" spans="1:3" ht="18.75" x14ac:dyDescent="0.3">
      <c r="A64" s="22" t="s">
        <v>129</v>
      </c>
      <c r="C64" s="19"/>
    </row>
    <row r="65" spans="1:3" x14ac:dyDescent="0.25">
      <c r="A65" s="1" t="s">
        <v>107</v>
      </c>
      <c r="C65" s="19"/>
    </row>
    <row r="66" spans="1:3" x14ac:dyDescent="0.25">
      <c r="A66" t="str">
        <f>'ESF-Ausw'!D22</f>
        <v>(Noch) kein Schulabschluss und mindestens 4 Jahre eine Schule besucht</v>
      </c>
      <c r="B66">
        <f>'ESF-Ausw'!E22</f>
        <v>0</v>
      </c>
      <c r="C66" s="19">
        <f t="shared" si="1"/>
        <v>0</v>
      </c>
    </row>
    <row r="67" spans="1:3" x14ac:dyDescent="0.25">
      <c r="A67" t="str">
        <f>'ESF-Ausw'!D23</f>
        <v>(Noch) kein Schulabschluss und weniger als 4 Jahre eine Schule besucht</v>
      </c>
      <c r="B67">
        <f>'ESF-Ausw'!E23</f>
        <v>0</v>
      </c>
      <c r="C67" s="19">
        <f t="shared" si="1"/>
        <v>0</v>
      </c>
    </row>
    <row r="68" spans="1:3" x14ac:dyDescent="0.25">
      <c r="A68" t="str">
        <f>'ESF-Ausw'!D24</f>
        <v>Förderschulabschluss</v>
      </c>
      <c r="B68">
        <f>'ESF-Ausw'!E24</f>
        <v>0</v>
      </c>
      <c r="C68" s="19">
        <f t="shared" si="1"/>
        <v>0</v>
      </c>
    </row>
    <row r="69" spans="1:3" x14ac:dyDescent="0.25">
      <c r="A69" t="str">
        <f>'ESF-Ausw'!D25</f>
        <v>Hauptschulabschluss</v>
      </c>
      <c r="B69">
        <f>'ESF-Ausw'!E25</f>
        <v>18</v>
      </c>
      <c r="C69" s="19">
        <f t="shared" si="1"/>
        <v>0.18</v>
      </c>
    </row>
    <row r="70" spans="1:3" x14ac:dyDescent="0.25">
      <c r="A70" t="str">
        <f>'ESF-Ausw'!D26</f>
        <v>Mittlerer Schulabschluss (Realschulabschluss, Fachoberschulreife)</v>
      </c>
      <c r="B70">
        <f>'ESF-Ausw'!E26</f>
        <v>34</v>
      </c>
      <c r="C70" s="19">
        <f t="shared" si="1"/>
        <v>0.34</v>
      </c>
    </row>
    <row r="71" spans="1:3" x14ac:dyDescent="0.25">
      <c r="A71" t="str">
        <f>'ESF-Ausw'!D27</f>
        <v xml:space="preserve">Berufsvorbereitungsjahr/Berufsorientierungsjahr/Ausbildungsvorbereitungsjahr </v>
      </c>
      <c r="B71">
        <f>'ESF-Ausw'!E27</f>
        <v>0</v>
      </c>
      <c r="C71" s="19">
        <f t="shared" si="1"/>
        <v>0</v>
      </c>
    </row>
    <row r="72" spans="1:3" x14ac:dyDescent="0.25">
      <c r="A72" t="str">
        <f>'ESF-Ausw'!D28</f>
        <v>Berufsgrundbildungsjahr (Anerkennung als 1. Ausbildungsjahr möglich)</v>
      </c>
      <c r="B72">
        <f>'ESF-Ausw'!E28</f>
        <v>0</v>
      </c>
      <c r="C72" s="19">
        <f t="shared" si="1"/>
        <v>0</v>
      </c>
    </row>
    <row r="73" spans="1:3" x14ac:dyDescent="0.25">
      <c r="A73" t="str">
        <f>'ESF-Ausw'!D29</f>
        <v xml:space="preserve">Abitur/Fachhochschulreife erworben auf dem 1. Bildungsweg </v>
      </c>
      <c r="B73">
        <f>'ESF-Ausw'!E29</f>
        <v>45</v>
      </c>
      <c r="C73" s="19">
        <f t="shared" si="1"/>
        <v>0.45</v>
      </c>
    </row>
    <row r="74" spans="1:3" x14ac:dyDescent="0.25">
      <c r="A74" t="str">
        <f>'ESF-Ausw'!D30</f>
        <v xml:space="preserve">Abitur/Fachhochschulreife erworben auf dem 2. Bildungsweg </v>
      </c>
      <c r="B74">
        <f>'ESF-Ausw'!E30</f>
        <v>3</v>
      </c>
      <c r="C74" s="19">
        <f t="shared" si="1"/>
        <v>0.03</v>
      </c>
    </row>
    <row r="75" spans="1:3" x14ac:dyDescent="0.25">
      <c r="A75" t="str">
        <f>'ESF-Ausw'!D31</f>
        <v>(Noch) kein Schulabschluss, Dauer des Schulbesuchs unbek.</v>
      </c>
      <c r="B75">
        <f>'ESF-Ausw'!E31</f>
        <v>0</v>
      </c>
      <c r="C75" s="19">
        <f t="shared" si="1"/>
        <v>0</v>
      </c>
    </row>
    <row r="76" spans="1:3" ht="28.5" customHeight="1" x14ac:dyDescent="0.25">
      <c r="C76" s="19"/>
    </row>
    <row r="77" spans="1:3" x14ac:dyDescent="0.25">
      <c r="A77" s="1" t="str">
        <f>'ESF-Ausw'!A32</f>
        <v>Höchster Berufsabschluss</v>
      </c>
      <c r="C77" s="19"/>
    </row>
    <row r="78" spans="1:3" x14ac:dyDescent="0.25">
      <c r="A78" t="str">
        <f>'ESF-Ausw'!D33</f>
        <v>(Noch) keine abgeschlossene Berufsausbildung</v>
      </c>
      <c r="B78">
        <f>'ESF-Ausw'!E33</f>
        <v>2</v>
      </c>
      <c r="C78" s="19">
        <f t="shared" si="1"/>
        <v>0.02</v>
      </c>
    </row>
    <row r="79" spans="1:3" x14ac:dyDescent="0.25">
      <c r="A79" t="str">
        <f>'ESF-Ausw'!D34</f>
        <v>(Außer-)betriebliche Lehre/Ausbildung, Berufsfachschule, sonstige schulische BA</v>
      </c>
      <c r="B79">
        <f>'ESF-Ausw'!E34</f>
        <v>63</v>
      </c>
      <c r="C79" s="19">
        <f t="shared" si="1"/>
        <v>0.63</v>
      </c>
    </row>
    <row r="80" spans="1:3" x14ac:dyDescent="0.25">
      <c r="A80" t="str">
        <f>'ESF-Ausw'!D35</f>
        <v>Fachhochschulabschluss Bachelor/Diplom, Meisterbrief oder  gleichwertiges Zertifikat</v>
      </c>
      <c r="B80">
        <f>'ESF-Ausw'!E35</f>
        <v>5</v>
      </c>
      <c r="C80" s="19">
        <f t="shared" si="1"/>
        <v>0.05</v>
      </c>
    </row>
    <row r="81" spans="1:3" x14ac:dyDescent="0.25">
      <c r="A81" t="str">
        <f>'ESF-Ausw'!D36</f>
        <v>(Fach-)Hochschulabschluss Master, Diplom-Universitätsstudiengang</v>
      </c>
      <c r="B81">
        <f>'ESF-Ausw'!E36</f>
        <v>29</v>
      </c>
      <c r="C81" s="19">
        <f t="shared" si="1"/>
        <v>0.28999999999999998</v>
      </c>
    </row>
    <row r="82" spans="1:3" x14ac:dyDescent="0.25">
      <c r="A82" t="str">
        <f>'ESF-Ausw'!D37</f>
        <v>Promotion</v>
      </c>
      <c r="B82">
        <f>'ESF-Ausw'!E37</f>
        <v>1</v>
      </c>
      <c r="C82" s="19">
        <f t="shared" si="1"/>
        <v>0.01</v>
      </c>
    </row>
    <row r="83" spans="1:3" x14ac:dyDescent="0.25">
      <c r="C83" s="19"/>
    </row>
    <row r="84" spans="1:3" ht="18.75" x14ac:dyDescent="0.3">
      <c r="A84" s="22" t="s">
        <v>121</v>
      </c>
      <c r="C84" s="19"/>
    </row>
    <row r="85" spans="1:3" x14ac:dyDescent="0.25">
      <c r="A85" t="str">
        <f>'ESF-Ausw'!A38</f>
        <v>Unterhaltsberechtigte Kinder</v>
      </c>
      <c r="B85">
        <f>'ESF-Ausw'!E40</f>
        <v>99</v>
      </c>
      <c r="C85" s="19">
        <f t="shared" si="1"/>
        <v>0.99</v>
      </c>
    </row>
    <row r="86" spans="1:3" x14ac:dyDescent="0.25">
      <c r="A86" t="str">
        <f>'ESF-Ausw'!A44</f>
        <v>Alleinerziehend</v>
      </c>
      <c r="B86">
        <f>'ESF-Ausw'!E46</f>
        <v>30</v>
      </c>
      <c r="C86" s="19">
        <f t="shared" si="1"/>
        <v>0.3</v>
      </c>
    </row>
    <row r="87" spans="1:3" x14ac:dyDescent="0.25">
      <c r="A87" t="str">
        <f>'ESF-Ausw'!A41</f>
        <v>Weitere Erwerbspersonen im HH</v>
      </c>
      <c r="B87">
        <f>'ESF-Ausw'!E43</f>
        <v>74</v>
      </c>
      <c r="C87" s="19">
        <f t="shared" si="1"/>
        <v>0.74</v>
      </c>
    </row>
    <row r="88" spans="1:3" x14ac:dyDescent="0.25">
      <c r="C88" s="19"/>
    </row>
    <row r="89" spans="1:3" ht="18.75" x14ac:dyDescent="0.3">
      <c r="A89" s="22" t="s">
        <v>159</v>
      </c>
      <c r="C89" s="19"/>
    </row>
    <row r="90" spans="1:3" x14ac:dyDescent="0.25">
      <c r="A90" s="1" t="str">
        <f>'PWE-Ausw'!B3</f>
        <v>Deutsche Staatsangehörigkeit</v>
      </c>
      <c r="C90" s="19"/>
    </row>
    <row r="91" spans="1:3" x14ac:dyDescent="0.25">
      <c r="A91" t="str">
        <f>'PWE-Ausw'!E3</f>
        <v>keine Angabe</v>
      </c>
      <c r="B91">
        <f>'PWE-Ausw'!F3</f>
        <v>0</v>
      </c>
      <c r="C91" s="19">
        <f t="shared" si="1"/>
        <v>0</v>
      </c>
    </row>
    <row r="92" spans="1:3" x14ac:dyDescent="0.25">
      <c r="A92" t="str">
        <f>'PWE-Ausw'!E4</f>
        <v>Nein</v>
      </c>
      <c r="B92">
        <f>'PWE-Ausw'!F4</f>
        <v>12</v>
      </c>
      <c r="C92" s="19">
        <f t="shared" si="1"/>
        <v>0.12</v>
      </c>
    </row>
    <row r="93" spans="1:3" x14ac:dyDescent="0.25">
      <c r="A93" t="str">
        <f>'PWE-Ausw'!E5</f>
        <v>Ja</v>
      </c>
      <c r="B93">
        <f>'PWE-Ausw'!F5</f>
        <v>88</v>
      </c>
      <c r="C93" s="19">
        <f t="shared" si="1"/>
        <v>0.88</v>
      </c>
    </row>
    <row r="94" spans="1:3" x14ac:dyDescent="0.25">
      <c r="C94" s="19"/>
    </row>
    <row r="95" spans="1:3" x14ac:dyDescent="0.25">
      <c r="A95" s="1" t="str">
        <f>'ESF-Ausw'!A9</f>
        <v>Eltern(teil) nicht in Deutschland geboren</v>
      </c>
      <c r="C95" s="19"/>
    </row>
    <row r="96" spans="1:3" x14ac:dyDescent="0.25">
      <c r="A96" t="str">
        <f>'ESF-Ausw'!D9</f>
        <v>keine Angabe</v>
      </c>
      <c r="B96">
        <f>'ESF-Ausw'!E9</f>
        <v>12</v>
      </c>
      <c r="C96" s="19">
        <f>B96/$B$12</f>
        <v>0.12</v>
      </c>
    </row>
    <row r="97" spans="1:3" x14ac:dyDescent="0.25">
      <c r="A97" t="str">
        <f>'ESF-Ausw'!D10</f>
        <v>Nein</v>
      </c>
      <c r="B97">
        <f>'ESF-Ausw'!E10</f>
        <v>64</v>
      </c>
      <c r="C97" s="19">
        <f>B97/$B$12</f>
        <v>0.64</v>
      </c>
    </row>
    <row r="98" spans="1:3" x14ac:dyDescent="0.25">
      <c r="A98" t="str">
        <f>'ESF-Ausw'!D11</f>
        <v>Ja</v>
      </c>
      <c r="B98">
        <f>'ESF-Ausw'!E11</f>
        <v>24</v>
      </c>
      <c r="C98" s="19">
        <f>B98/$B$12</f>
        <v>0.24</v>
      </c>
    </row>
    <row r="99" spans="1:3" x14ac:dyDescent="0.25">
      <c r="C99" s="19"/>
    </row>
    <row r="100" spans="1:3" ht="18.75" x14ac:dyDescent="0.3">
      <c r="A100" s="22" t="s">
        <v>122</v>
      </c>
      <c r="C100" s="19"/>
    </row>
    <row r="101" spans="1:3" x14ac:dyDescent="0.25">
      <c r="A101" s="1" t="str">
        <f>'ESF-Ausw'!A6</f>
        <v>Schwerbehindertenausweis</v>
      </c>
      <c r="C101" s="19"/>
    </row>
    <row r="102" spans="1:3" x14ac:dyDescent="0.25">
      <c r="A102" t="str">
        <f>'ESF-Ausw'!D6</f>
        <v>keine Angabe</v>
      </c>
      <c r="B102">
        <f>'ESF-Ausw'!E6</f>
        <v>1</v>
      </c>
      <c r="C102" s="19">
        <f t="shared" si="1"/>
        <v>0.01</v>
      </c>
    </row>
    <row r="103" spans="1:3" x14ac:dyDescent="0.25">
      <c r="A103" t="str">
        <f>'ESF-Ausw'!D7</f>
        <v>Nein</v>
      </c>
      <c r="B103">
        <f>'ESF-Ausw'!E7</f>
        <v>99</v>
      </c>
      <c r="C103" s="19">
        <f t="shared" si="1"/>
        <v>0.99</v>
      </c>
    </row>
    <row r="104" spans="1:3" x14ac:dyDescent="0.25">
      <c r="A104" t="str">
        <f>'ESF-Ausw'!D8</f>
        <v>Ja</v>
      </c>
      <c r="B104">
        <f>'ESF-Ausw'!E8</f>
        <v>0</v>
      </c>
      <c r="C104" s="19">
        <f t="shared" si="1"/>
        <v>0</v>
      </c>
    </row>
    <row r="105" spans="1:3" ht="11.25" customHeight="1" x14ac:dyDescent="0.25">
      <c r="C105" s="19"/>
    </row>
    <row r="106" spans="1:3" ht="11.25" customHeight="1" x14ac:dyDescent="0.25">
      <c r="A106" s="1" t="str">
        <f>'ESF-Ausw'!A12</f>
        <v>anerkannte Minderheit</v>
      </c>
      <c r="C106" s="19"/>
    </row>
    <row r="107" spans="1:3" ht="11.25" customHeight="1" x14ac:dyDescent="0.25">
      <c r="A107" t="str">
        <f>'ESF-Ausw'!D12</f>
        <v>keine Angabe</v>
      </c>
      <c r="B107">
        <f>'ESF-Ausw'!E12</f>
        <v>12</v>
      </c>
      <c r="C107" s="19">
        <f t="shared" ref="C107:C114" si="4">B107/$B$12</f>
        <v>0.12</v>
      </c>
    </row>
    <row r="108" spans="1:3" x14ac:dyDescent="0.25">
      <c r="A108" t="str">
        <f>'ESF-Ausw'!D13</f>
        <v>Nein</v>
      </c>
      <c r="B108">
        <f>'ESF-Ausw'!E13</f>
        <v>87</v>
      </c>
      <c r="C108" s="19">
        <f t="shared" si="4"/>
        <v>0.87</v>
      </c>
    </row>
    <row r="109" spans="1:3" x14ac:dyDescent="0.25">
      <c r="A109" t="str">
        <f>'ESF-Ausw'!D14</f>
        <v>Ja</v>
      </c>
      <c r="B109">
        <f>'ESF-Ausw'!E14</f>
        <v>1</v>
      </c>
      <c r="C109" s="19">
        <f t="shared" si="4"/>
        <v>0.01</v>
      </c>
    </row>
    <row r="110" spans="1:3" ht="11.25" customHeight="1" x14ac:dyDescent="0.25">
      <c r="C110" s="19"/>
    </row>
    <row r="111" spans="1:3" ht="11.25" customHeight="1" x14ac:dyDescent="0.25">
      <c r="A111" s="1" t="str">
        <f>'ESF-Ausw'!A15</f>
        <v>Sonstige Benachteiligungen</v>
      </c>
      <c r="C111" s="19"/>
    </row>
    <row r="112" spans="1:3" ht="11.25" customHeight="1" x14ac:dyDescent="0.25">
      <c r="A112" t="str">
        <f>'ESF-Ausw'!D15</f>
        <v>keine Angabe</v>
      </c>
      <c r="B112">
        <f>'ESF-Ausw'!E15</f>
        <v>0</v>
      </c>
      <c r="C112" s="19">
        <f t="shared" si="4"/>
        <v>0</v>
      </c>
    </row>
    <row r="113" spans="1:3" x14ac:dyDescent="0.25">
      <c r="A113" t="str">
        <f>'ESF-Ausw'!D16</f>
        <v>Nein</v>
      </c>
      <c r="B113">
        <f>'ESF-Ausw'!E16</f>
        <v>98</v>
      </c>
      <c r="C113" s="19">
        <f t="shared" si="4"/>
        <v>0.98</v>
      </c>
    </row>
    <row r="114" spans="1:3" x14ac:dyDescent="0.25">
      <c r="A114" t="str">
        <f>'ESF-Ausw'!D17</f>
        <v>Ja</v>
      </c>
      <c r="B114">
        <f>'ESF-Ausw'!E17</f>
        <v>2</v>
      </c>
      <c r="C114" s="19">
        <f t="shared" si="4"/>
        <v>0.02</v>
      </c>
    </row>
    <row r="115" spans="1:3" x14ac:dyDescent="0.25">
      <c r="C115" s="19"/>
    </row>
    <row r="116" spans="1:3" ht="18.75" x14ac:dyDescent="0.3">
      <c r="A116" s="42" t="s">
        <v>149</v>
      </c>
      <c r="B116" s="42"/>
      <c r="C116" s="42"/>
    </row>
    <row r="117" spans="1:3" ht="18.75" x14ac:dyDescent="0.3">
      <c r="A117" s="22" t="s">
        <v>352</v>
      </c>
      <c r="C117" s="19"/>
    </row>
    <row r="118" spans="1:3" x14ac:dyDescent="0.25">
      <c r="A118" s="1" t="str">
        <f>'PWE-Ausw'!B6</f>
        <v>Zielgruppe</v>
      </c>
      <c r="C118" s="19"/>
    </row>
    <row r="119" spans="1:3" x14ac:dyDescent="0.25">
      <c r="A119" t="str">
        <f>'PWE-Ausw'!E7</f>
        <v>Gut qualifizierte Kernzielgruppe</v>
      </c>
      <c r="B119">
        <f>'PWE-Ausw'!F7</f>
        <v>84</v>
      </c>
      <c r="C119" s="19">
        <f t="shared" ref="C119:C182" si="5">B119/$B$12</f>
        <v>0.84</v>
      </c>
    </row>
    <row r="120" spans="1:3" x14ac:dyDescent="0.25">
      <c r="A120" t="str">
        <f>'PWE-Ausw'!E8</f>
        <v>Pflege</v>
      </c>
      <c r="B120">
        <f>'PWE-Ausw'!F8</f>
        <v>0</v>
      </c>
      <c r="C120" s="19">
        <f t="shared" si="5"/>
        <v>0</v>
      </c>
    </row>
    <row r="121" spans="1:3" x14ac:dyDescent="0.25">
      <c r="A121" t="str">
        <f>'PWE-Ausw'!E9</f>
        <v>Minijob</v>
      </c>
      <c r="B121">
        <f>'PWE-Ausw'!F9</f>
        <v>16</v>
      </c>
      <c r="C121" s="19">
        <f t="shared" si="5"/>
        <v>0.16</v>
      </c>
    </row>
    <row r="122" spans="1:3" x14ac:dyDescent="0.25">
      <c r="A122" t="str">
        <f>'PWE-Ausw'!E10</f>
        <v>HDL</v>
      </c>
      <c r="B122">
        <f>'PWE-Ausw'!F10</f>
        <v>0</v>
      </c>
      <c r="C122" s="19">
        <f t="shared" si="5"/>
        <v>0</v>
      </c>
    </row>
    <row r="123" spans="1:3" x14ac:dyDescent="0.25">
      <c r="C123" s="19"/>
    </row>
    <row r="124" spans="1:3" x14ac:dyDescent="0.25">
      <c r="A124" s="1" t="str">
        <f>'PWE-Ausw'!B14</f>
        <v>Familienphase hat stattgefunden</v>
      </c>
      <c r="C124" s="19"/>
    </row>
    <row r="125" spans="1:3" x14ac:dyDescent="0.25">
      <c r="A125" t="str">
        <f>'PWE-Ausw'!E15</f>
        <v>Nein</v>
      </c>
      <c r="B125">
        <f>'PWE-Ausw'!F15</f>
        <v>0</v>
      </c>
      <c r="C125" s="19">
        <f t="shared" si="5"/>
        <v>0</v>
      </c>
    </row>
    <row r="126" spans="1:3" x14ac:dyDescent="0.25">
      <c r="A126" t="str">
        <f>'PWE-Ausw'!E16</f>
        <v>Ja</v>
      </c>
      <c r="B126">
        <f>'PWE-Ausw'!F16</f>
        <v>100</v>
      </c>
      <c r="C126" s="19">
        <f t="shared" si="5"/>
        <v>1</v>
      </c>
    </row>
    <row r="127" spans="1:3" x14ac:dyDescent="0.25">
      <c r="C127" s="19"/>
    </row>
    <row r="128" spans="1:3" x14ac:dyDescent="0.25">
      <c r="A128" s="1" t="str">
        <f>'PWE-Ausw'!B17</f>
        <v>Teilnehmende in Elternzeit (Vollzeit)/ Sonderurlauber/innen, mit einem Rückkehranspruch</v>
      </c>
      <c r="C128" s="19"/>
    </row>
    <row r="129" spans="1:3" x14ac:dyDescent="0.25">
      <c r="A129" t="str">
        <f>'PWE-Ausw'!E18</f>
        <v>Nein</v>
      </c>
      <c r="B129">
        <f>'PWE-Ausw'!F18</f>
        <v>88</v>
      </c>
      <c r="C129" s="19">
        <f t="shared" si="5"/>
        <v>0.88</v>
      </c>
    </row>
    <row r="130" spans="1:3" x14ac:dyDescent="0.25">
      <c r="A130" t="str">
        <f>'PWE-Ausw'!E19</f>
        <v>Ja</v>
      </c>
      <c r="B130">
        <f>'PWE-Ausw'!F19</f>
        <v>8</v>
      </c>
      <c r="C130" s="19">
        <f t="shared" si="5"/>
        <v>0.08</v>
      </c>
    </row>
    <row r="131" spans="1:3" x14ac:dyDescent="0.25">
      <c r="A131" t="str">
        <f>'PWE-Ausw'!E20</f>
        <v>Nicht erhoben</v>
      </c>
      <c r="B131">
        <f>'PWE-Ausw'!F20</f>
        <v>1</v>
      </c>
      <c r="C131" s="19">
        <f t="shared" si="5"/>
        <v>0.01</v>
      </c>
    </row>
    <row r="132" spans="1:3" x14ac:dyDescent="0.25">
      <c r="A132" t="str">
        <f>'PWE-Ausw'!E21</f>
        <v>Trifft nicht zu</v>
      </c>
      <c r="B132">
        <f>'PWE-Ausw'!F21</f>
        <v>3</v>
      </c>
      <c r="C132" s="19">
        <f t="shared" si="5"/>
        <v>0.03</v>
      </c>
    </row>
    <row r="133" spans="1:3" x14ac:dyDescent="0.25">
      <c r="C133" s="19"/>
    </row>
    <row r="134" spans="1:3" x14ac:dyDescent="0.25">
      <c r="A134" s="1" t="str">
        <f>'PWE-Ausw'!B22</f>
        <v>Es besteht ein besonderer Unterstützungsbedarf, da die Rückkehr zum Arbeitgeber nicht</v>
      </c>
      <c r="C134" s="19"/>
    </row>
    <row r="135" spans="1:3" x14ac:dyDescent="0.25">
      <c r="A135" t="str">
        <f>'PWE-Ausw'!E22</f>
        <v>keine Angabe</v>
      </c>
      <c r="B135">
        <f>'PWE-Ausw'!F22</f>
        <v>2</v>
      </c>
      <c r="C135" s="19">
        <f t="shared" si="5"/>
        <v>0.02</v>
      </c>
    </row>
    <row r="136" spans="1:3" x14ac:dyDescent="0.25">
      <c r="A136" t="str">
        <f>'PWE-Ausw'!E23</f>
        <v>Nicht erhoben</v>
      </c>
      <c r="B136">
        <f>'PWE-Ausw'!F23</f>
        <v>90</v>
      </c>
      <c r="C136" s="19">
        <f t="shared" si="5"/>
        <v>0.9</v>
      </c>
    </row>
    <row r="137" spans="1:3" x14ac:dyDescent="0.25">
      <c r="A137" t="str">
        <f>'PWE-Ausw'!E24</f>
        <v>Vereinbarkeitsgründen</v>
      </c>
      <c r="B137">
        <f>'PWE-Ausw'!F24</f>
        <v>4</v>
      </c>
      <c r="C137" s="19">
        <f t="shared" si="5"/>
        <v>0.04</v>
      </c>
    </row>
    <row r="138" spans="1:3" x14ac:dyDescent="0.25">
      <c r="A138" t="str">
        <f>'PWE-Ausw'!E25</f>
        <v>Arbeitgeberseitigen Gründen</v>
      </c>
      <c r="B138">
        <f>'PWE-Ausw'!F25</f>
        <v>4</v>
      </c>
      <c r="C138" s="19">
        <f t="shared" si="5"/>
        <v>0.04</v>
      </c>
    </row>
    <row r="139" spans="1:3" x14ac:dyDescent="0.25">
      <c r="C139" s="19"/>
    </row>
    <row r="140" spans="1:3" x14ac:dyDescent="0.25">
      <c r="A140" s="1" t="str">
        <f>'PWE-Ausw'!B26</f>
        <v>Teilnahme an PWE-Online</v>
      </c>
      <c r="C140" s="19"/>
    </row>
    <row r="141" spans="1:3" x14ac:dyDescent="0.25">
      <c r="A141" t="str">
        <f>'PWE-Ausw'!E27</f>
        <v>Nein</v>
      </c>
      <c r="B141">
        <f>'PWE-Ausw'!F27</f>
        <v>73</v>
      </c>
      <c r="C141" s="19">
        <f t="shared" si="5"/>
        <v>0.73</v>
      </c>
    </row>
    <row r="142" spans="1:3" x14ac:dyDescent="0.25">
      <c r="A142" t="str">
        <f>'PWE-Ausw'!E28</f>
        <v>Ja</v>
      </c>
      <c r="B142">
        <f>'PWE-Ausw'!F28</f>
        <v>27</v>
      </c>
      <c r="C142" s="19">
        <f t="shared" si="5"/>
        <v>0.27</v>
      </c>
    </row>
    <row r="143" spans="1:3" x14ac:dyDescent="0.25">
      <c r="C143" s="19"/>
    </row>
    <row r="144" spans="1:3" x14ac:dyDescent="0.25">
      <c r="A144" s="1" t="str">
        <f>'PWE-Ausw'!B29</f>
        <v>Kernzielgruppe ohne BA, aber Berufserfahrung</v>
      </c>
      <c r="C144" s="19"/>
    </row>
    <row r="145" spans="1:3" x14ac:dyDescent="0.25">
      <c r="A145" t="str">
        <f>'PWE-Ausw'!E29</f>
        <v>keine Angabe</v>
      </c>
      <c r="B145">
        <f>'PWE-Ausw'!F29</f>
        <v>100</v>
      </c>
      <c r="C145" s="19">
        <f t="shared" si="5"/>
        <v>1</v>
      </c>
    </row>
    <row r="146" spans="1:3" x14ac:dyDescent="0.25">
      <c r="A146" t="str">
        <f>'PWE-Ausw'!E30</f>
        <v>Nein</v>
      </c>
      <c r="B146">
        <f>'PWE-Ausw'!F30</f>
        <v>0</v>
      </c>
      <c r="C146" s="19">
        <f t="shared" si="5"/>
        <v>0</v>
      </c>
    </row>
    <row r="147" spans="1:3" x14ac:dyDescent="0.25">
      <c r="A147" t="str">
        <f>'PWE-Ausw'!E31</f>
        <v>Ja</v>
      </c>
      <c r="B147">
        <f>'PWE-Ausw'!F31</f>
        <v>0</v>
      </c>
      <c r="C147" s="19">
        <f t="shared" si="5"/>
        <v>0</v>
      </c>
    </row>
    <row r="148" spans="1:3" x14ac:dyDescent="0.25">
      <c r="C148" s="19"/>
    </row>
    <row r="149" spans="1:3" x14ac:dyDescent="0.25">
      <c r="A149" s="1" t="str">
        <f>'PWE-Ausw'!B32</f>
        <v>Pflegende ohne BA, aber Berufserfahrung</v>
      </c>
      <c r="C149" s="19"/>
    </row>
    <row r="150" spans="1:3" x14ac:dyDescent="0.25">
      <c r="A150" t="str">
        <f>'PWE-Ausw'!E32</f>
        <v>keine Angabe</v>
      </c>
      <c r="B150">
        <f>'PWE-Ausw'!F32</f>
        <v>100</v>
      </c>
      <c r="C150" s="19">
        <f t="shared" si="5"/>
        <v>1</v>
      </c>
    </row>
    <row r="151" spans="1:3" x14ac:dyDescent="0.25">
      <c r="A151" t="str">
        <f>'PWE-Ausw'!E33</f>
        <v>Nein</v>
      </c>
      <c r="B151">
        <f>'PWE-Ausw'!F33</f>
        <v>0</v>
      </c>
      <c r="C151" s="19">
        <f t="shared" si="5"/>
        <v>0</v>
      </c>
    </row>
    <row r="152" spans="1:3" x14ac:dyDescent="0.25">
      <c r="A152" t="str">
        <f>'PWE-Ausw'!E34</f>
        <v>Ja</v>
      </c>
      <c r="B152">
        <f>'PWE-Ausw'!F34</f>
        <v>0</v>
      </c>
      <c r="C152" s="19">
        <f t="shared" si="5"/>
        <v>0</v>
      </c>
    </row>
    <row r="153" spans="1:3" x14ac:dyDescent="0.25">
      <c r="C153" s="19"/>
    </row>
    <row r="154" spans="1:3" x14ac:dyDescent="0.25">
      <c r="A154" s="1" t="str">
        <f>'PWE-Ausw'!B35</f>
        <v>Die/der Teilnehmende hat eine Erwerbspause</v>
      </c>
      <c r="B154">
        <f>'PWE-Ausw'!F35</f>
        <v>0</v>
      </c>
      <c r="C154" s="19"/>
    </row>
    <row r="155" spans="1:3" x14ac:dyDescent="0.25">
      <c r="A155" t="str">
        <f>'PWE-Ausw'!E36</f>
        <v>Von &lt; 1 Jahr</v>
      </c>
      <c r="B155">
        <f>'PWE-Ausw'!F36</f>
        <v>0</v>
      </c>
      <c r="C155" s="19">
        <f t="shared" si="5"/>
        <v>0</v>
      </c>
    </row>
    <row r="156" spans="1:3" x14ac:dyDescent="0.25">
      <c r="A156" t="str">
        <f>'PWE-Ausw'!E37</f>
        <v>Von 1 bis 3 Jahren</v>
      </c>
      <c r="B156">
        <f>'PWE-Ausw'!F37</f>
        <v>34</v>
      </c>
      <c r="C156" s="19">
        <f t="shared" si="5"/>
        <v>0.34</v>
      </c>
    </row>
    <row r="157" spans="1:3" x14ac:dyDescent="0.25">
      <c r="A157" t="str">
        <f>'PWE-Ausw'!E38</f>
        <v>Von 3 bis 6 Jahren</v>
      </c>
      <c r="B157">
        <f>'PWE-Ausw'!F38</f>
        <v>26</v>
      </c>
      <c r="C157" s="19">
        <f t="shared" si="5"/>
        <v>0.26</v>
      </c>
    </row>
    <row r="158" spans="1:3" x14ac:dyDescent="0.25">
      <c r="A158" t="str">
        <f>'PWE-Ausw'!E39</f>
        <v>Von &gt; 6 Jahren</v>
      </c>
      <c r="B158">
        <f>'PWE-Ausw'!F39</f>
        <v>40</v>
      </c>
      <c r="C158" s="19">
        <f t="shared" si="5"/>
        <v>0.4</v>
      </c>
    </row>
    <row r="159" spans="1:3" x14ac:dyDescent="0.25">
      <c r="A159" t="str">
        <f>'PWE-Ausw'!E40</f>
        <v>Keine Erwerbspause (ggf. Förderausschluss!)</v>
      </c>
      <c r="B159">
        <f>'PWE-Ausw'!F40</f>
        <v>0</v>
      </c>
      <c r="C159" s="19">
        <f t="shared" si="5"/>
        <v>0</v>
      </c>
    </row>
    <row r="160" spans="1:3" x14ac:dyDescent="0.25">
      <c r="C160" s="19"/>
    </row>
    <row r="161" spans="1:3" x14ac:dyDescent="0.25">
      <c r="A161" s="1" t="str">
        <f>'PWE-Ausw'!B41</f>
        <v>Kinder</v>
      </c>
      <c r="C161" s="19"/>
    </row>
    <row r="162" spans="1:3" x14ac:dyDescent="0.25">
      <c r="A162" t="str">
        <f>'PWE-Ausw'!E41</f>
        <v>keine Angabe</v>
      </c>
      <c r="B162">
        <f>'PWE-Ausw'!F41</f>
        <v>0</v>
      </c>
      <c r="C162" s="19">
        <f t="shared" si="5"/>
        <v>0</v>
      </c>
    </row>
    <row r="163" spans="1:3" x14ac:dyDescent="0.25">
      <c r="A163" t="str">
        <f>'PWE-Ausw'!E42</f>
        <v>Erziehung eines Kindes</v>
      </c>
      <c r="B163">
        <f>'PWE-Ausw'!F42</f>
        <v>30</v>
      </c>
      <c r="C163" s="19">
        <f t="shared" si="5"/>
        <v>0.3</v>
      </c>
    </row>
    <row r="164" spans="1:3" x14ac:dyDescent="0.25">
      <c r="A164" t="str">
        <f>'PWE-Ausw'!E43</f>
        <v>Erziehung zweier Kinder</v>
      </c>
      <c r="B164">
        <f>'PWE-Ausw'!F43</f>
        <v>55</v>
      </c>
      <c r="C164" s="19">
        <f t="shared" si="5"/>
        <v>0.55000000000000004</v>
      </c>
    </row>
    <row r="165" spans="1:3" x14ac:dyDescent="0.25">
      <c r="A165" t="str">
        <f>'PWE-Ausw'!E44</f>
        <v>Erziehung dreier Kinder</v>
      </c>
      <c r="B165">
        <f>'PWE-Ausw'!F44</f>
        <v>12</v>
      </c>
      <c r="C165" s="19">
        <f t="shared" si="5"/>
        <v>0.12</v>
      </c>
    </row>
    <row r="166" spans="1:3" x14ac:dyDescent="0.25">
      <c r="A166" t="str">
        <f>'PWE-Ausw'!E45</f>
        <v>Erziehung von mehr als drei Kindern</v>
      </c>
      <c r="B166">
        <f>'PWE-Ausw'!F45</f>
        <v>2</v>
      </c>
      <c r="C166" s="19">
        <f t="shared" si="5"/>
        <v>0.02</v>
      </c>
    </row>
    <row r="167" spans="1:3" x14ac:dyDescent="0.25">
      <c r="A167" t="str">
        <f>'PWE-Ausw'!E46</f>
        <v>Trifft nicht zu</v>
      </c>
      <c r="B167">
        <f>'PWE-Ausw'!F46</f>
        <v>1</v>
      </c>
      <c r="C167" s="19">
        <f t="shared" si="5"/>
        <v>0.01</v>
      </c>
    </row>
    <row r="168" spans="1:3" x14ac:dyDescent="0.25">
      <c r="C168" s="19"/>
    </row>
    <row r="169" spans="1:3" x14ac:dyDescent="0.25">
      <c r="A169" s="1" t="str">
        <f>'PWE-Ausw'!B47</f>
        <v>Pflege</v>
      </c>
      <c r="C169" s="19"/>
    </row>
    <row r="170" spans="1:3" x14ac:dyDescent="0.25">
      <c r="A170" t="str">
        <f>'PWE-Ausw'!E47</f>
        <v>keine Angabe</v>
      </c>
      <c r="B170">
        <f>'PWE-Ausw'!F47</f>
        <v>0</v>
      </c>
      <c r="C170" s="19">
        <f t="shared" si="5"/>
        <v>0</v>
      </c>
    </row>
    <row r="171" spans="1:3" x14ac:dyDescent="0.25">
      <c r="A171" t="str">
        <f>'PWE-Ausw'!E48</f>
        <v>Pflege von Familienangehörigen</v>
      </c>
      <c r="B171">
        <f>'PWE-Ausw'!F48</f>
        <v>2</v>
      </c>
      <c r="C171" s="19">
        <f t="shared" si="5"/>
        <v>0.02</v>
      </c>
    </row>
    <row r="172" spans="1:3" x14ac:dyDescent="0.25">
      <c r="A172" t="str">
        <f>'PWE-Ausw'!E49</f>
        <v>Pflege eines Kindes</v>
      </c>
      <c r="B172">
        <f>'PWE-Ausw'!F49</f>
        <v>2</v>
      </c>
      <c r="C172" s="19">
        <f t="shared" si="5"/>
        <v>0.02</v>
      </c>
    </row>
    <row r="173" spans="1:3" x14ac:dyDescent="0.25">
      <c r="A173" t="str">
        <f>'PWE-Ausw'!E50</f>
        <v>Pflege einer nahestehenden Person</v>
      </c>
      <c r="B173">
        <f>'PWE-Ausw'!F50</f>
        <v>0</v>
      </c>
      <c r="C173" s="19">
        <f t="shared" si="5"/>
        <v>0</v>
      </c>
    </row>
    <row r="174" spans="1:3" x14ac:dyDescent="0.25">
      <c r="A174" t="str">
        <f>'PWE-Ausw'!E51</f>
        <v>Trifft nicht zu</v>
      </c>
      <c r="B174">
        <f>'PWE-Ausw'!F51</f>
        <v>96</v>
      </c>
      <c r="C174" s="19">
        <f t="shared" si="5"/>
        <v>0.96</v>
      </c>
    </row>
    <row r="175" spans="1:3" ht="27.75" customHeight="1" x14ac:dyDescent="0.25">
      <c r="C175" s="19"/>
    </row>
    <row r="176" spans="1:3" x14ac:dyDescent="0.25">
      <c r="A176" s="1" t="str">
        <f>'PWE-Ausw'!B52</f>
        <v>TN hat vor der familienbedingten Erwerbsunterbrechung SGB II Leistungen wg. LZA erhalten</v>
      </c>
      <c r="C176" s="19"/>
    </row>
    <row r="177" spans="1:3" x14ac:dyDescent="0.25">
      <c r="A177" t="str">
        <f>'PWE-Ausw'!E52</f>
        <v>keine Angabe</v>
      </c>
      <c r="B177">
        <f>'PWE-Ausw'!F52</f>
        <v>0</v>
      </c>
      <c r="C177" s="19">
        <f t="shared" si="5"/>
        <v>0</v>
      </c>
    </row>
    <row r="178" spans="1:3" x14ac:dyDescent="0.25">
      <c r="A178" t="str">
        <f>'PWE-Ausw'!E53</f>
        <v>nein</v>
      </c>
      <c r="B178">
        <f>'PWE-Ausw'!F53</f>
        <v>100</v>
      </c>
      <c r="C178" s="19">
        <f t="shared" si="5"/>
        <v>1</v>
      </c>
    </row>
    <row r="179" spans="1:3" x14ac:dyDescent="0.25">
      <c r="A179" t="str">
        <f>'PWE-Ausw'!E54</f>
        <v>ja</v>
      </c>
      <c r="B179">
        <f>'PWE-Ausw'!F54</f>
        <v>0</v>
      </c>
      <c r="C179" s="19">
        <f t="shared" si="5"/>
        <v>0</v>
      </c>
    </row>
    <row r="180" spans="1:3" x14ac:dyDescent="0.25">
      <c r="C180" s="19"/>
    </row>
    <row r="181" spans="1:3" x14ac:dyDescent="0.25">
      <c r="A181" s="1" t="str">
        <f>'PWE-Ausw'!B55</f>
        <v>während der Familienphase Erfahrungen in einem Minijob gemacht</v>
      </c>
      <c r="C181" s="19"/>
    </row>
    <row r="182" spans="1:3" x14ac:dyDescent="0.25">
      <c r="A182" t="str">
        <f>'PWE-Ausw'!E55</f>
        <v>keine Angabe</v>
      </c>
      <c r="B182">
        <f>'PWE-Ausw'!F55</f>
        <v>0</v>
      </c>
      <c r="C182" s="19">
        <f t="shared" si="5"/>
        <v>0</v>
      </c>
    </row>
    <row r="183" spans="1:3" x14ac:dyDescent="0.25">
      <c r="A183" t="str">
        <f>'PWE-Ausw'!E56</f>
        <v>nein</v>
      </c>
      <c r="B183">
        <f>'PWE-Ausw'!F56</f>
        <v>66</v>
      </c>
      <c r="C183" s="19">
        <f t="shared" ref="C183:C214" si="6">B183/$B$12</f>
        <v>0.66</v>
      </c>
    </row>
    <row r="184" spans="1:3" x14ac:dyDescent="0.25">
      <c r="A184" t="str">
        <f>'PWE-Ausw'!E57</f>
        <v>ja</v>
      </c>
      <c r="B184">
        <f>'PWE-Ausw'!F57</f>
        <v>34</v>
      </c>
      <c r="C184" s="19">
        <f t="shared" si="6"/>
        <v>0.34</v>
      </c>
    </row>
    <row r="185" spans="1:3" x14ac:dyDescent="0.25">
      <c r="C185" s="19"/>
    </row>
    <row r="186" spans="1:3" x14ac:dyDescent="0.25">
      <c r="A186" s="1" t="str">
        <f>'PWE-Ausw'!B58</f>
        <v>In welchem zeitlichen Umfang möchte die/der Teilnehmende einer Beschäftigung nachgehen</v>
      </c>
      <c r="C186" s="19"/>
    </row>
    <row r="187" spans="1:3" x14ac:dyDescent="0.25">
      <c r="A187" t="str">
        <f>'PWE-Ausw'!E59</f>
        <v>Über 75% der Regelarbeitszeit</v>
      </c>
      <c r="B187">
        <f>'PWE-Ausw'!F59</f>
        <v>18</v>
      </c>
      <c r="C187" s="19">
        <f t="shared" si="6"/>
        <v>0.18</v>
      </c>
    </row>
    <row r="188" spans="1:3" x14ac:dyDescent="0.25">
      <c r="A188" t="str">
        <f>'PWE-Ausw'!E60</f>
        <v>Über 50% bis 75% der Regelarbeitszeit</v>
      </c>
      <c r="B188">
        <f>'PWE-Ausw'!F60</f>
        <v>29</v>
      </c>
      <c r="C188" s="19">
        <f t="shared" si="6"/>
        <v>0.28999999999999998</v>
      </c>
    </row>
    <row r="189" spans="1:3" x14ac:dyDescent="0.25">
      <c r="A189" t="str">
        <f>'PWE-Ausw'!E61</f>
        <v>50% der Regelarbeitszeit</v>
      </c>
      <c r="B189">
        <f>'PWE-Ausw'!F61</f>
        <v>41</v>
      </c>
      <c r="C189" s="19">
        <f t="shared" si="6"/>
        <v>0.41</v>
      </c>
    </row>
    <row r="190" spans="1:3" x14ac:dyDescent="0.25">
      <c r="A190" t="str">
        <f>'PWE-Ausw'!E62</f>
        <v>Weniger als 50% der Regelarbeitszeit</v>
      </c>
      <c r="B190">
        <f>'PWE-Ausw'!F62</f>
        <v>9</v>
      </c>
      <c r="C190" s="19">
        <f t="shared" si="6"/>
        <v>0.09</v>
      </c>
    </row>
    <row r="191" spans="1:3" x14ac:dyDescent="0.25">
      <c r="A191" t="str">
        <f>'PWE-Ausw'!E63</f>
        <v>Noch nicht sicher</v>
      </c>
      <c r="B191">
        <f>'PWE-Ausw'!F63</f>
        <v>3</v>
      </c>
      <c r="C191" s="19">
        <f t="shared" si="6"/>
        <v>0.03</v>
      </c>
    </row>
    <row r="192" spans="1:3" x14ac:dyDescent="0.25">
      <c r="C192" s="19"/>
    </row>
    <row r="193" spans="1:3" ht="18.75" x14ac:dyDescent="0.3">
      <c r="A193" s="22" t="s">
        <v>353</v>
      </c>
      <c r="C193" s="19"/>
    </row>
    <row r="194" spans="1:3" x14ac:dyDescent="0.25">
      <c r="A194" s="1" t="str">
        <f>'PWE-Ausw'!B64</f>
        <v>HDL beansprucht</v>
      </c>
      <c r="C194" s="19"/>
    </row>
    <row r="195" spans="1:3" x14ac:dyDescent="0.25">
      <c r="A195" t="str">
        <f>'PWE-Ausw'!E65</f>
        <v>nein</v>
      </c>
      <c r="B195">
        <f>'PWE-Ausw'!F65</f>
        <v>92</v>
      </c>
      <c r="C195" s="19">
        <f t="shared" si="6"/>
        <v>0.92</v>
      </c>
    </row>
    <row r="196" spans="1:3" x14ac:dyDescent="0.25">
      <c r="A196" t="str">
        <f>'PWE-Ausw'!E66</f>
        <v>ja</v>
      </c>
      <c r="B196">
        <f>'PWE-Ausw'!F66</f>
        <v>8</v>
      </c>
      <c r="C196" s="19">
        <f t="shared" si="6"/>
        <v>0.08</v>
      </c>
    </row>
    <row r="197" spans="1:3" x14ac:dyDescent="0.25">
      <c r="C197" s="19"/>
    </row>
    <row r="198" spans="1:3" x14ac:dyDescent="0.25">
      <c r="A198" s="1" t="str">
        <f>'PWE-Ausw'!B67</f>
        <v>HDL vorstellbar</v>
      </c>
      <c r="C198" s="19"/>
    </row>
    <row r="199" spans="1:3" x14ac:dyDescent="0.25">
      <c r="A199" t="str">
        <f>'PWE-Ausw'!E67</f>
        <v>keine Angabe</v>
      </c>
      <c r="B199">
        <f>'PWE-Ausw'!F67</f>
        <v>8</v>
      </c>
      <c r="C199" s="19">
        <f t="shared" si="6"/>
        <v>0.08</v>
      </c>
    </row>
    <row r="200" spans="1:3" x14ac:dyDescent="0.25">
      <c r="A200" t="str">
        <f>'PWE-Ausw'!E68</f>
        <v>unbekannt</v>
      </c>
      <c r="B200">
        <f>'PWE-Ausw'!F68</f>
        <v>0</v>
      </c>
      <c r="C200" s="19">
        <f t="shared" si="6"/>
        <v>0</v>
      </c>
    </row>
    <row r="201" spans="1:3" x14ac:dyDescent="0.25">
      <c r="A201" t="str">
        <f>'PWE-Ausw'!E69</f>
        <v>ja</v>
      </c>
      <c r="B201">
        <f>'PWE-Ausw'!F69</f>
        <v>23</v>
      </c>
      <c r="C201" s="19">
        <f t="shared" si="6"/>
        <v>0.23</v>
      </c>
    </row>
    <row r="202" spans="1:3" x14ac:dyDescent="0.25">
      <c r="A202" t="str">
        <f>'PWE-Ausw'!E70</f>
        <v>nein</v>
      </c>
      <c r="B202">
        <f>'PWE-Ausw'!F70</f>
        <v>56</v>
      </c>
      <c r="C202" s="19">
        <f t="shared" si="6"/>
        <v>0.56000000000000005</v>
      </c>
    </row>
    <row r="203" spans="1:3" x14ac:dyDescent="0.25">
      <c r="A203" t="str">
        <f>'PWE-Ausw'!E71</f>
        <v>unsicher</v>
      </c>
      <c r="B203">
        <f>'PWE-Ausw'!F71</f>
        <v>13</v>
      </c>
      <c r="C203" s="19">
        <f t="shared" si="6"/>
        <v>0.13</v>
      </c>
    </row>
    <row r="204" spans="1:3" x14ac:dyDescent="0.25">
      <c r="C204" s="19"/>
    </row>
    <row r="205" spans="1:3" x14ac:dyDescent="0.25">
      <c r="A205" s="1" t="str">
        <f>'PWE-Ausw'!B72</f>
        <v>Partner/in ist eingebunden</v>
      </c>
      <c r="C205" s="19"/>
    </row>
    <row r="206" spans="1:3" x14ac:dyDescent="0.25">
      <c r="A206" t="str">
        <f>'PWE-Ausw'!E73</f>
        <v>nein</v>
      </c>
      <c r="B206">
        <f>'PWE-Ausw'!F73</f>
        <v>50</v>
      </c>
      <c r="C206" s="19">
        <f t="shared" si="6"/>
        <v>0.5</v>
      </c>
    </row>
    <row r="207" spans="1:3" x14ac:dyDescent="0.25">
      <c r="A207" t="str">
        <f>'PWE-Ausw'!E74</f>
        <v>ja</v>
      </c>
      <c r="B207">
        <f>'PWE-Ausw'!F74</f>
        <v>50</v>
      </c>
      <c r="C207" s="19">
        <f t="shared" si="6"/>
        <v>0.5</v>
      </c>
    </row>
    <row r="208" spans="1:3" x14ac:dyDescent="0.25">
      <c r="A208" t="str">
        <f>'PWE-Ausw'!E75</f>
        <v>nicht möglich</v>
      </c>
      <c r="B208">
        <f>'PWE-Ausw'!F75</f>
        <v>0</v>
      </c>
      <c r="C208" s="19">
        <f t="shared" si="6"/>
        <v>0</v>
      </c>
    </row>
    <row r="209" spans="1:3" x14ac:dyDescent="0.25">
      <c r="C209" s="19"/>
    </row>
    <row r="210" spans="1:3" x14ac:dyDescent="0.25">
      <c r="A210" s="1" t="str">
        <f>'PWE-Ausw'!B76</f>
        <v>Partner/in einbinden</v>
      </c>
      <c r="C210" s="19"/>
    </row>
    <row r="211" spans="1:3" x14ac:dyDescent="0.25">
      <c r="A211" t="str">
        <f>'PWE-Ausw'!E76</f>
        <v>keine Angabe</v>
      </c>
      <c r="B211">
        <f>'PWE-Ausw'!F76</f>
        <v>50</v>
      </c>
      <c r="C211" s="19">
        <f t="shared" si="6"/>
        <v>0.5</v>
      </c>
    </row>
    <row r="212" spans="1:3" x14ac:dyDescent="0.25">
      <c r="A212" t="str">
        <f>'PWE-Ausw'!E77</f>
        <v>ja</v>
      </c>
      <c r="B212">
        <f>'PWE-Ausw'!F77</f>
        <v>13</v>
      </c>
      <c r="C212" s="19">
        <f t="shared" si="6"/>
        <v>0.13</v>
      </c>
    </row>
    <row r="213" spans="1:3" x14ac:dyDescent="0.25">
      <c r="A213" t="str">
        <f>'PWE-Ausw'!E78</f>
        <v>nein</v>
      </c>
      <c r="B213">
        <f>'PWE-Ausw'!F78</f>
        <v>31</v>
      </c>
      <c r="C213" s="19">
        <f t="shared" si="6"/>
        <v>0.31</v>
      </c>
    </row>
    <row r="214" spans="1:3" x14ac:dyDescent="0.25">
      <c r="A214" t="str">
        <f>'PWE-Ausw'!E79</f>
        <v>unsicher</v>
      </c>
      <c r="B214">
        <f>'PWE-Ausw'!F79</f>
        <v>6</v>
      </c>
      <c r="C214" s="19">
        <f t="shared" si="6"/>
        <v>0.06</v>
      </c>
    </row>
    <row r="215" spans="1:3" x14ac:dyDescent="0.25">
      <c r="C215" s="19"/>
    </row>
    <row r="216" spans="1:3" x14ac:dyDescent="0.25">
      <c r="C216" s="19"/>
    </row>
    <row r="217" spans="1:3" ht="18.75" x14ac:dyDescent="0.3">
      <c r="A217" s="22" t="s">
        <v>354</v>
      </c>
      <c r="C217" s="19"/>
    </row>
    <row r="218" spans="1:3" x14ac:dyDescent="0.25">
      <c r="C218" s="19"/>
    </row>
    <row r="219" spans="1:3" x14ac:dyDescent="0.25">
      <c r="C219" s="19"/>
    </row>
    <row r="220" spans="1:3" x14ac:dyDescent="0.25">
      <c r="C220" s="19"/>
    </row>
    <row r="221" spans="1:3" x14ac:dyDescent="0.25">
      <c r="C221" s="19"/>
    </row>
    <row r="222" spans="1:3" x14ac:dyDescent="0.25">
      <c r="C222" s="19"/>
    </row>
    <row r="223" spans="1:3" x14ac:dyDescent="0.25">
      <c r="C223" s="19"/>
    </row>
    <row r="224" spans="1:3" x14ac:dyDescent="0.25">
      <c r="C224" s="19"/>
    </row>
    <row r="225" spans="3:3" x14ac:dyDescent="0.25">
      <c r="C225" s="19"/>
    </row>
    <row r="226" spans="3:3" x14ac:dyDescent="0.25">
      <c r="C226" s="19"/>
    </row>
    <row r="227" spans="3:3" x14ac:dyDescent="0.25">
      <c r="C227" s="19"/>
    </row>
    <row r="228" spans="3:3" x14ac:dyDescent="0.25">
      <c r="C228" s="19"/>
    </row>
    <row r="229" spans="3:3" x14ac:dyDescent="0.25">
      <c r="C229" s="19"/>
    </row>
    <row r="230" spans="3:3" x14ac:dyDescent="0.25">
      <c r="C230" s="19"/>
    </row>
    <row r="231" spans="3:3" x14ac:dyDescent="0.25">
      <c r="C231" s="19"/>
    </row>
    <row r="232" spans="3:3" x14ac:dyDescent="0.25">
      <c r="C232" s="19"/>
    </row>
    <row r="233" spans="3:3" x14ac:dyDescent="0.25">
      <c r="C233" s="19"/>
    </row>
    <row r="234" spans="3:3" x14ac:dyDescent="0.25">
      <c r="C234" s="19"/>
    </row>
    <row r="235" spans="3:3" x14ac:dyDescent="0.25">
      <c r="C235" s="19"/>
    </row>
    <row r="236" spans="3:3" x14ac:dyDescent="0.25">
      <c r="C236" s="19"/>
    </row>
    <row r="237" spans="3:3" x14ac:dyDescent="0.25">
      <c r="C237" s="19"/>
    </row>
    <row r="238" spans="3:3" x14ac:dyDescent="0.25">
      <c r="C238" s="19"/>
    </row>
    <row r="239" spans="3:3" x14ac:dyDescent="0.25">
      <c r="C239" s="19"/>
    </row>
    <row r="240" spans="3:3" x14ac:dyDescent="0.25">
      <c r="C240" s="19"/>
    </row>
    <row r="241" spans="1:3" x14ac:dyDescent="0.25">
      <c r="C241" s="19"/>
    </row>
    <row r="242" spans="1:3" x14ac:dyDescent="0.25">
      <c r="C242" s="19"/>
    </row>
    <row r="243" spans="1:3" x14ac:dyDescent="0.25">
      <c r="C243" s="19"/>
    </row>
    <row r="244" spans="1:3" x14ac:dyDescent="0.25">
      <c r="C244" s="19"/>
    </row>
    <row r="245" spans="1:3" x14ac:dyDescent="0.25">
      <c r="C245" s="19"/>
    </row>
    <row r="246" spans="1:3" x14ac:dyDescent="0.25">
      <c r="C246" s="19"/>
    </row>
    <row r="247" spans="1:3" x14ac:dyDescent="0.25">
      <c r="C247" s="19"/>
    </row>
    <row r="248" spans="1:3" ht="99.75" customHeight="1" x14ac:dyDescent="0.25">
      <c r="C248" s="19"/>
    </row>
    <row r="249" spans="1:3" ht="18.75" x14ac:dyDescent="0.3">
      <c r="A249" s="46" t="s">
        <v>147</v>
      </c>
      <c r="B249" s="62" t="str">
        <f>CONCATENATE("Austritte: ",B13)</f>
        <v>Austritte: 99</v>
      </c>
      <c r="C249" s="62"/>
    </row>
    <row r="250" spans="1:3" ht="18.75" x14ac:dyDescent="0.3">
      <c r="A250" s="41" t="s">
        <v>125</v>
      </c>
      <c r="B250" s="43"/>
      <c r="C250" s="43"/>
    </row>
    <row r="251" spans="1:3" x14ac:dyDescent="0.25">
      <c r="A251" s="1" t="str">
        <f>'ESF-Ausw'!A93</f>
        <v>Vorzeitig ausgetreten</v>
      </c>
      <c r="B251" s="24">
        <f>'ESF-Ausw'!E95</f>
        <v>60</v>
      </c>
      <c r="C251" s="19">
        <f>B251/$B$13</f>
        <v>0.60606060606060608</v>
      </c>
    </row>
    <row r="252" spans="1:3" x14ac:dyDescent="0.25">
      <c r="A252" s="1"/>
      <c r="B252" s="24"/>
      <c r="C252" s="19"/>
    </row>
    <row r="253" spans="1:3" ht="18.75" x14ac:dyDescent="0.3">
      <c r="A253" s="22" t="s">
        <v>157</v>
      </c>
      <c r="B253" s="24"/>
      <c r="C253" s="19"/>
    </row>
    <row r="254" spans="1:3" x14ac:dyDescent="0.25">
      <c r="A254" s="24" t="str">
        <f>'ESF-Ausw'!A102</f>
        <v>neu arbeitsuchend</v>
      </c>
      <c r="B254" s="24">
        <f>'ESF-Ausw'!E104</f>
        <v>1</v>
      </c>
      <c r="C254" s="19">
        <f>B254/$B$13</f>
        <v>1.0101010101010102E-2</v>
      </c>
    </row>
    <row r="255" spans="1:3" x14ac:dyDescent="0.25">
      <c r="A255" s="24" t="str">
        <f>'ESF-Ausw'!A99</f>
        <v>in schulischer/beruflicher Bildung</v>
      </c>
      <c r="B255" s="24">
        <f>'ESF-Ausw'!E101</f>
        <v>4</v>
      </c>
      <c r="C255" s="19">
        <f t="shared" ref="C255:C256" si="7">B255/$B$13</f>
        <v>4.0404040404040407E-2</v>
      </c>
    </row>
    <row r="256" spans="1:3" x14ac:dyDescent="0.25">
      <c r="A256" s="24" t="str">
        <f>'ESF-Ausw'!A105</f>
        <v>Qualifizierung erhalten</v>
      </c>
      <c r="B256" s="24">
        <f>'ESF-Ausw'!E107</f>
        <v>55</v>
      </c>
      <c r="C256" s="19">
        <f t="shared" si="7"/>
        <v>0.55555555555555558</v>
      </c>
    </row>
    <row r="257" spans="1:3" x14ac:dyDescent="0.25">
      <c r="A257" s="24" t="str">
        <f>'ESF-Ausw'!A96</f>
        <v>Arbeit aufgenommen oder selbstständig</v>
      </c>
      <c r="B257" s="24">
        <f>'ESF-Ausw'!E98</f>
        <v>65</v>
      </c>
      <c r="C257" s="19">
        <f>B257/$B$13</f>
        <v>0.65656565656565657</v>
      </c>
    </row>
    <row r="258" spans="1:3" x14ac:dyDescent="0.25">
      <c r="A258" s="24"/>
      <c r="B258" s="24"/>
      <c r="C258" s="19"/>
    </row>
    <row r="259" spans="1:3" x14ac:dyDescent="0.25">
      <c r="A259" s="24"/>
      <c r="B259" s="24"/>
      <c r="C259" s="19"/>
    </row>
    <row r="260" spans="1:3" ht="18.75" x14ac:dyDescent="0.3">
      <c r="A260" s="22" t="s">
        <v>158</v>
      </c>
      <c r="B260" s="24"/>
      <c r="C260" s="19"/>
    </row>
    <row r="261" spans="1:3" x14ac:dyDescent="0.25">
      <c r="A261" s="44" t="str">
        <f>'ESF-Ausw'!A149</f>
        <v>Nichterwerbstätige TN, die neu auf Arbeitsuche sind</v>
      </c>
      <c r="B261" s="44">
        <f>'ESF-Ausw'!E149</f>
        <v>1</v>
      </c>
      <c r="C261" s="19">
        <f>B261/Überblick!$B$13</f>
        <v>1.0101010101010102E-2</v>
      </c>
    </row>
    <row r="262" spans="1:3" x14ac:dyDescent="0.25">
      <c r="A262" s="44" t="str">
        <f>'ESF-Ausw'!A152</f>
        <v>TN, die eine schulische/berufliche Bildung absolvieren</v>
      </c>
      <c r="B262" s="44">
        <f>'ESF-Ausw'!E152</f>
        <v>4</v>
      </c>
      <c r="C262" s="19">
        <f>B262/Überblick!$B$13</f>
        <v>4.0404040404040407E-2</v>
      </c>
    </row>
    <row r="263" spans="1:3" x14ac:dyDescent="0.25">
      <c r="A263" s="44" t="str">
        <f>'ESF-Ausw'!A155</f>
        <v>TN, die eine Qualifizierung erlangen</v>
      </c>
      <c r="B263" s="44">
        <f>'ESF-Ausw'!E155</f>
        <v>55</v>
      </c>
      <c r="C263" s="19">
        <f>B263/Überblick!$B$13</f>
        <v>0.55555555555555558</v>
      </c>
    </row>
    <row r="264" spans="1:3" x14ac:dyDescent="0.25">
      <c r="A264" s="44" t="str">
        <f>'ESF-Ausw'!A158</f>
        <v>TN, die einen Arbeitsplatz haben, einschließlich Selbständige</v>
      </c>
      <c r="B264" s="44">
        <f>'ESF-Ausw'!E158</f>
        <v>65</v>
      </c>
      <c r="C264" s="19">
        <f>B264/Überblick!$B$13</f>
        <v>0.65656565656565657</v>
      </c>
    </row>
    <row r="265" spans="1:3" ht="32.25" customHeight="1" x14ac:dyDescent="0.25">
      <c r="A265" s="48" t="str">
        <f>'ESF-Ausw'!A164</f>
        <v>TN, die nach ihrer Teilnahme einen Arbeitsplatz haben, auf Arbeitsuche sind oder für den Arbeitsmarkt aktiviert wurden (A2.1)</v>
      </c>
      <c r="B265">
        <f>'ESF-Ausw'!E164</f>
        <v>90</v>
      </c>
      <c r="C265" s="19">
        <f>B265/Überblick!$B$13</f>
        <v>0.90909090909090906</v>
      </c>
    </row>
    <row r="267" spans="1:3" ht="18.75" x14ac:dyDescent="0.3">
      <c r="A267" s="41" t="s">
        <v>355</v>
      </c>
      <c r="B267" s="43"/>
      <c r="C267" s="43"/>
    </row>
    <row r="268" spans="1:3" x14ac:dyDescent="0.25">
      <c r="A268" s="1" t="str">
        <f>'PWE-Ausw'!B140</f>
        <v>Übergang von geringfügiger in sv-pfl. Beschäftigung</v>
      </c>
      <c r="B268" s="24"/>
      <c r="C268" s="19"/>
    </row>
    <row r="269" spans="1:3" x14ac:dyDescent="0.25">
      <c r="A269" s="24" t="str">
        <f>'PWE-Ausw'!E140</f>
        <v>Nicht angegeben</v>
      </c>
      <c r="B269" s="24">
        <f>'PWE-Ausw'!F140</f>
        <v>9</v>
      </c>
      <c r="C269" s="19">
        <f>B269/Überblick!$B$13</f>
        <v>9.0909090909090912E-2</v>
      </c>
    </row>
    <row r="270" spans="1:3" x14ac:dyDescent="0.25">
      <c r="A270" s="24" t="str">
        <f>'PWE-Ausw'!E141</f>
        <v>Nein</v>
      </c>
      <c r="B270" s="24">
        <f>'PWE-Ausw'!F141</f>
        <v>3</v>
      </c>
      <c r="C270" s="19">
        <f>B270/Überblick!$B$13</f>
        <v>3.0303030303030304E-2</v>
      </c>
    </row>
    <row r="271" spans="1:3" x14ac:dyDescent="0.25">
      <c r="A271" s="24" t="str">
        <f>'PWE-Ausw'!E142</f>
        <v>Ja</v>
      </c>
      <c r="B271" s="24">
        <f>'PWE-Ausw'!F142</f>
        <v>10</v>
      </c>
      <c r="C271" s="19">
        <f>B271/Überblick!$B$13</f>
        <v>0.10101010101010101</v>
      </c>
    </row>
    <row r="272" spans="1:3" x14ac:dyDescent="0.25">
      <c r="A272" s="24" t="str">
        <f>'PWE-Ausw'!E143</f>
        <v>Nicht erhoben</v>
      </c>
      <c r="B272" s="24">
        <f>'PWE-Ausw'!F143</f>
        <v>77</v>
      </c>
      <c r="C272" s="19">
        <f>B272/Überblick!$B$13</f>
        <v>0.77777777777777779</v>
      </c>
    </row>
    <row r="273" spans="1:3" x14ac:dyDescent="0.25">
      <c r="A273" s="24"/>
      <c r="B273" s="24"/>
      <c r="C273" s="19"/>
    </row>
    <row r="274" spans="1:3" x14ac:dyDescent="0.25">
      <c r="A274" s="1" t="str">
        <f>'PWE-Ausw'!B144</f>
        <v>Erwerbsvolumen wurde</v>
      </c>
      <c r="B274" s="24"/>
      <c r="C274" s="19"/>
    </row>
    <row r="275" spans="1:3" x14ac:dyDescent="0.25">
      <c r="A275" s="24" t="str">
        <f>'PWE-Ausw'!E143</f>
        <v>Nicht erhoben</v>
      </c>
      <c r="B275" s="24">
        <f>'PWE-Ausw'!F143</f>
        <v>77</v>
      </c>
      <c r="C275" s="19">
        <f>B275/Überblick!$B$13</f>
        <v>0.77777777777777779</v>
      </c>
    </row>
    <row r="276" spans="1:3" x14ac:dyDescent="0.25">
      <c r="A276" s="24" t="str">
        <f>'PWE-Ausw'!E144</f>
        <v>keine Angabe</v>
      </c>
      <c r="B276" s="24">
        <f>'PWE-Ausw'!F144</f>
        <v>99</v>
      </c>
      <c r="C276" s="19">
        <f>B276/Überblick!$B$13</f>
        <v>1</v>
      </c>
    </row>
    <row r="277" spans="1:3" x14ac:dyDescent="0.25">
      <c r="A277" s="24" t="str">
        <f>'PWE-Ausw'!E145</f>
        <v>erhöht</v>
      </c>
      <c r="B277" s="24">
        <f>'PWE-Ausw'!F145</f>
        <v>0</v>
      </c>
      <c r="C277" s="19">
        <f>B277/Überblick!$B$13</f>
        <v>0</v>
      </c>
    </row>
    <row r="278" spans="1:3" x14ac:dyDescent="0.25">
      <c r="A278" s="24" t="str">
        <f>'PWE-Ausw'!E146</f>
        <v>erhalten</v>
      </c>
      <c r="B278" s="24">
        <f>'PWE-Ausw'!F146</f>
        <v>0</v>
      </c>
      <c r="C278" s="19">
        <f>B278/Überblick!$B$13</f>
        <v>0</v>
      </c>
    </row>
    <row r="279" spans="1:3" x14ac:dyDescent="0.25">
      <c r="A279" s="24" t="str">
        <f>'PWE-Ausw'!E147</f>
        <v>verringert</v>
      </c>
      <c r="B279" s="24">
        <f>'PWE-Ausw'!F147</f>
        <v>0</v>
      </c>
      <c r="C279" s="19">
        <f>B279/Überblick!$B$13</f>
        <v>0</v>
      </c>
    </row>
    <row r="280" spans="1:3" x14ac:dyDescent="0.25">
      <c r="A280" s="24"/>
      <c r="B280" s="24"/>
      <c r="C280" s="19"/>
    </row>
    <row r="281" spans="1:3" x14ac:dyDescent="0.25">
      <c r="A281" s="1" t="str">
        <f>'PWE-Ausw'!B148</f>
        <v>Falls Verweildauer im Projekt größer als 7 Monate</v>
      </c>
      <c r="B281" s="24"/>
      <c r="C281" s="19"/>
    </row>
    <row r="282" spans="1:3" x14ac:dyDescent="0.25">
      <c r="A282" s="24" t="str">
        <f>'PWE-Ausw'!E148</f>
        <v>keine Angabe</v>
      </c>
      <c r="B282" s="24">
        <f>'PWE-Ausw'!F148</f>
        <v>73</v>
      </c>
      <c r="C282" s="19">
        <f>B282/Überblick!$B$13</f>
        <v>0.73737373737373735</v>
      </c>
    </row>
    <row r="283" spans="1:3" x14ac:dyDescent="0.25">
      <c r="A283" s="24" t="str">
        <f>'PWE-Ausw'!E149</f>
        <v>Umschulung</v>
      </c>
      <c r="B283" s="24">
        <f>'PWE-Ausw'!F149</f>
        <v>1</v>
      </c>
      <c r="C283" s="19">
        <f>B283/Überblick!$B$13</f>
        <v>1.0101010101010102E-2</v>
      </c>
    </row>
    <row r="284" spans="1:3" x14ac:dyDescent="0.25">
      <c r="A284" s="24" t="str">
        <f>'PWE-Ausw'!E150</f>
        <v>Qualifizierung</v>
      </c>
      <c r="B284" s="24">
        <f>'PWE-Ausw'!F150</f>
        <v>20</v>
      </c>
      <c r="C284" s="19">
        <f>B284/Überblick!$B$13</f>
        <v>0.20202020202020202</v>
      </c>
    </row>
    <row r="285" spans="1:3" x14ac:dyDescent="0.25">
      <c r="A285" s="24" t="str">
        <f>'PWE-Ausw'!E151</f>
        <v>Sonstiges</v>
      </c>
      <c r="B285" s="24">
        <f>'PWE-Ausw'!F151</f>
        <v>5</v>
      </c>
      <c r="C285" s="19">
        <f>B285/Überblick!$B$13</f>
        <v>5.0505050505050504E-2</v>
      </c>
    </row>
    <row r="286" spans="1:3" x14ac:dyDescent="0.25">
      <c r="A286" s="24" t="str">
        <f>'PWE-Ausw'!E152</f>
        <v xml:space="preserve">trifft nicht zu </v>
      </c>
      <c r="B286" s="24">
        <f>'PWE-Ausw'!F152</f>
        <v>0</v>
      </c>
      <c r="C286" s="19">
        <f>B286/Überblick!$B$13</f>
        <v>0</v>
      </c>
    </row>
    <row r="287" spans="1:3" x14ac:dyDescent="0.25">
      <c r="A287" s="24"/>
      <c r="B287" s="24"/>
      <c r="C287" s="19">
        <f>B287/Überblick!$B$13</f>
        <v>0</v>
      </c>
    </row>
    <row r="288" spans="1:3" x14ac:dyDescent="0.25">
      <c r="A288" s="1" t="str">
        <f>'PWE-Ausw'!B153</f>
        <v>Basismodule/Orientierung: Einsatz von Basismodulen zur Bedarfsklärung und Zielentwicklung</v>
      </c>
      <c r="B288" s="24"/>
      <c r="C288" s="19">
        <f>B288/Überblick!$B$13</f>
        <v>0</v>
      </c>
    </row>
    <row r="289" spans="1:3" x14ac:dyDescent="0.25">
      <c r="A289" s="24" t="str">
        <f>'PWE-Ausw'!E153</f>
        <v>keine Angabe</v>
      </c>
      <c r="B289" s="24">
        <f>'PWE-Ausw'!F153</f>
        <v>1</v>
      </c>
      <c r="C289" s="19">
        <f>B289/Überblick!$B$13</f>
        <v>1.0101010101010102E-2</v>
      </c>
    </row>
    <row r="290" spans="1:3" x14ac:dyDescent="0.25">
      <c r="A290" s="24" t="str">
        <f>'PWE-Ausw'!E154</f>
        <v>Kontextklärung</v>
      </c>
      <c r="B290" s="24">
        <f>'PWE-Ausw'!F154</f>
        <v>83</v>
      </c>
      <c r="C290" s="19">
        <f>B290/Überblick!$B$13</f>
        <v>0.83838383838383834</v>
      </c>
    </row>
    <row r="291" spans="1:3" x14ac:dyDescent="0.25">
      <c r="A291" s="24" t="str">
        <f>'PWE-Ausw'!E155</f>
        <v>Kompetenzklärung</v>
      </c>
      <c r="B291" s="24">
        <f>'PWE-Ausw'!F155</f>
        <v>71</v>
      </c>
      <c r="C291" s="19">
        <f>B291/Überblick!$B$13</f>
        <v>0.71717171717171713</v>
      </c>
    </row>
    <row r="292" spans="1:3" x14ac:dyDescent="0.25">
      <c r="A292" s="24" t="str">
        <f>'PWE-Ausw'!E156</f>
        <v>Berufsorientierung</v>
      </c>
      <c r="B292" s="24">
        <f>'PWE-Ausw'!F156</f>
        <v>57</v>
      </c>
      <c r="C292" s="19">
        <f>B292/Überblick!$B$13</f>
        <v>0.5757575757575758</v>
      </c>
    </row>
    <row r="293" spans="1:3" x14ac:dyDescent="0.25">
      <c r="A293" s="24" t="str">
        <f>'PWE-Ausw'!E157</f>
        <v>Weitere/andere</v>
      </c>
      <c r="B293" s="24">
        <f>'PWE-Ausw'!F157</f>
        <v>43</v>
      </c>
      <c r="C293" s="19">
        <f>B293/Überblick!$B$13</f>
        <v>0.43434343434343436</v>
      </c>
    </row>
    <row r="294" spans="1:3" x14ac:dyDescent="0.25">
      <c r="A294" s="24"/>
      <c r="B294" s="24"/>
      <c r="C294" s="19"/>
    </row>
    <row r="295" spans="1:3" x14ac:dyDescent="0.25">
      <c r="A295" s="1" t="str">
        <f>'PWE-Ausw'!B158</f>
        <v>arbeitsmarktbezogen</v>
      </c>
      <c r="B295" s="24"/>
      <c r="C295" s="19"/>
    </row>
    <row r="296" spans="1:3" x14ac:dyDescent="0.25">
      <c r="A296" s="24" t="str">
        <f>'PWE-Ausw'!E158</f>
        <v>keine Angabe</v>
      </c>
      <c r="B296" s="24">
        <f>'PWE-Ausw'!F158</f>
        <v>1</v>
      </c>
      <c r="C296" s="19">
        <f>B296/Überblick!$B$13</f>
        <v>1.0101010101010102E-2</v>
      </c>
    </row>
    <row r="297" spans="1:3" x14ac:dyDescent="0.25">
      <c r="A297" s="24" t="str">
        <f>'PWE-Ausw'!E159</f>
        <v>Selbstmarketing, Talentmarketing, Stellenrecherche</v>
      </c>
      <c r="B297" s="24">
        <f>'PWE-Ausw'!F159</f>
        <v>73</v>
      </c>
      <c r="C297" s="19">
        <f>B297/Überblick!$B$13</f>
        <v>0.73737373737373735</v>
      </c>
    </row>
    <row r="298" spans="1:3" x14ac:dyDescent="0.25">
      <c r="A298" s="24" t="str">
        <f>'PWE-Ausw'!E160</f>
        <v>Bewerbungsmodule, Bewerbungscoaching, Gehaltsverhandlungen</v>
      </c>
      <c r="B298" s="24">
        <f>'PWE-Ausw'!F160</f>
        <v>74</v>
      </c>
      <c r="C298" s="19">
        <f>B298/Überblick!$B$13</f>
        <v>0.74747474747474751</v>
      </c>
    </row>
    <row r="299" spans="1:3" x14ac:dyDescent="0.25">
      <c r="A299" s="24" t="str">
        <f>'PWE-Ausw'!E161</f>
        <v>Existenzgründungsseminare</v>
      </c>
      <c r="B299" s="24">
        <f>'PWE-Ausw'!F161</f>
        <v>1</v>
      </c>
      <c r="C299" s="19">
        <f>B299/Überblick!$B$13</f>
        <v>1.0101010101010102E-2</v>
      </c>
    </row>
    <row r="300" spans="1:3" x14ac:dyDescent="0.25">
      <c r="A300" s="24" t="str">
        <f>'PWE-Ausw'!E162</f>
        <v>Training berufsrelevanter Basiskompetenzen</v>
      </c>
      <c r="B300" s="24">
        <f>'PWE-Ausw'!F162</f>
        <v>23</v>
      </c>
      <c r="C300" s="19">
        <f>B300/Überblick!$B$13</f>
        <v>0.23232323232323232</v>
      </c>
    </row>
    <row r="301" spans="1:3" x14ac:dyDescent="0.25">
      <c r="A301" s="24" t="str">
        <f>'PWE-Ausw'!E163</f>
        <v>Weitere/andere</v>
      </c>
      <c r="B301" s="24">
        <f>'PWE-Ausw'!F163</f>
        <v>12</v>
      </c>
      <c r="C301" s="19">
        <f>B301/Überblick!$B$13</f>
        <v>0.12121212121212122</v>
      </c>
    </row>
    <row r="302" spans="1:3" ht="11.25" customHeight="1" x14ac:dyDescent="0.25">
      <c r="A302" s="24"/>
      <c r="B302" s="24"/>
      <c r="C302" s="19"/>
    </row>
    <row r="303" spans="1:3" x14ac:dyDescent="0.25">
      <c r="A303" s="1" t="str">
        <f>'PWE-Ausw'!B164</f>
        <v>personenbezogen</v>
      </c>
      <c r="B303" s="24"/>
      <c r="C303" s="19"/>
    </row>
    <row r="304" spans="1:3" x14ac:dyDescent="0.25">
      <c r="A304" s="24" t="str">
        <f>'PWE-Ausw'!E164</f>
        <v>keine Angabe</v>
      </c>
      <c r="B304" s="24">
        <f>'PWE-Ausw'!F164</f>
        <v>1</v>
      </c>
      <c r="C304" s="19">
        <f>B304/Überblick!$B$13</f>
        <v>1.0101010101010102E-2</v>
      </c>
    </row>
    <row r="305" spans="1:3" x14ac:dyDescent="0.25">
      <c r="A305" s="24" t="str">
        <f>'PWE-Ausw'!E165</f>
        <v>Persönlichkeitsberatung, Training persönlicher und sozialer Kompetenzen</v>
      </c>
      <c r="B305" s="24">
        <f>'PWE-Ausw'!F165</f>
        <v>64</v>
      </c>
      <c r="C305" s="19">
        <f>B305/Überblick!$B$13</f>
        <v>0.64646464646464652</v>
      </c>
    </row>
    <row r="306" spans="1:3" x14ac:dyDescent="0.25">
      <c r="A306" s="24" t="str">
        <f>'PWE-Ausw'!E166</f>
        <v>Zeitmanagement</v>
      </c>
      <c r="B306" s="24">
        <f>'PWE-Ausw'!F166</f>
        <v>49</v>
      </c>
      <c r="C306" s="19">
        <f>B306/Überblick!$B$13</f>
        <v>0.49494949494949497</v>
      </c>
    </row>
    <row r="307" spans="1:3" x14ac:dyDescent="0.25">
      <c r="A307" s="24" t="str">
        <f>'PWE-Ausw'!E167</f>
        <v>Seminare für und mit (Ehe-)Partnern/-innen/Familienmodule</v>
      </c>
      <c r="B307" s="24">
        <f>'PWE-Ausw'!F167</f>
        <v>0</v>
      </c>
      <c r="C307" s="19">
        <f>B307/Überblick!$B$13</f>
        <v>0</v>
      </c>
    </row>
    <row r="308" spans="1:3" x14ac:dyDescent="0.25">
      <c r="A308" s="24" t="str">
        <f>'PWE-Ausw'!E168</f>
        <v>Weitere/andere</v>
      </c>
      <c r="B308" s="24">
        <f>'PWE-Ausw'!F168</f>
        <v>27</v>
      </c>
      <c r="C308" s="19">
        <f>B308/Überblick!$B$13</f>
        <v>0.27272727272727271</v>
      </c>
    </row>
    <row r="309" spans="1:3" x14ac:dyDescent="0.25">
      <c r="A309" s="24"/>
      <c r="B309" s="24"/>
      <c r="C309" s="19"/>
    </row>
    <row r="310" spans="1:3" x14ac:dyDescent="0.25">
      <c r="A310" s="1" t="str">
        <f>'PWE-Ausw'!B169</f>
        <v>Integrationsmaßnahmen</v>
      </c>
      <c r="B310" s="24"/>
      <c r="C310" s="19"/>
    </row>
    <row r="311" spans="1:3" x14ac:dyDescent="0.25">
      <c r="A311" s="24" t="str">
        <f>'PWE-Ausw'!E169</f>
        <v>keine Angabe</v>
      </c>
      <c r="B311" s="24">
        <f>'PWE-Ausw'!F169</f>
        <v>1</v>
      </c>
      <c r="C311" s="19">
        <f>B311/Überblick!$B$13</f>
        <v>1.0101010101010102E-2</v>
      </c>
    </row>
    <row r="312" spans="1:3" x14ac:dyDescent="0.25">
      <c r="A312" s="24" t="str">
        <f>'PWE-Ausw'!E170</f>
        <v>Praktika, Hospitationen, Mentoring</v>
      </c>
      <c r="B312" s="24">
        <f>'PWE-Ausw'!F170</f>
        <v>12</v>
      </c>
      <c r="C312" s="19">
        <f>B312/Überblick!$B$13</f>
        <v>0.12121212121212122</v>
      </c>
    </row>
    <row r="313" spans="1:3" x14ac:dyDescent="0.25">
      <c r="A313" s="24" t="str">
        <f>'PWE-Ausw'!E171</f>
        <v>betriebliche Einarbeitung</v>
      </c>
      <c r="B313" s="24">
        <f>'PWE-Ausw'!F171</f>
        <v>2</v>
      </c>
      <c r="C313" s="19">
        <f>B313/Überblick!$B$13</f>
        <v>2.0202020202020204E-2</v>
      </c>
    </row>
    <row r="314" spans="1:3" x14ac:dyDescent="0.25">
      <c r="A314" s="24" t="str">
        <f>'PWE-Ausw'!E172</f>
        <v>Anpassungs-/Umschulungs-/Weiterbildungsmaßnahmen</v>
      </c>
      <c r="B314" s="24">
        <f>'PWE-Ausw'!F172</f>
        <v>25</v>
      </c>
      <c r="C314" s="19">
        <f>B314/Überblick!$B$13</f>
        <v>0.25252525252525254</v>
      </c>
    </row>
    <row r="315" spans="1:3" x14ac:dyDescent="0.25">
      <c r="A315" s="24" t="str">
        <f>'PWE-Ausw'!E173</f>
        <v>Weiterbildung in Unternehmen</v>
      </c>
      <c r="B315" s="24">
        <f>'PWE-Ausw'!F173</f>
        <v>2</v>
      </c>
      <c r="C315" s="19">
        <f>B315/Überblick!$B$13</f>
        <v>2.0202020202020204E-2</v>
      </c>
    </row>
    <row r="316" spans="1:3" x14ac:dyDescent="0.25">
      <c r="A316" s="24" t="str">
        <f>'PWE-Ausw'!E174</f>
        <v>Weitere/andere</v>
      </c>
      <c r="B316" s="24">
        <f>'PWE-Ausw'!F174</f>
        <v>76</v>
      </c>
      <c r="C316" s="19">
        <f>B316/Überblick!$B$13</f>
        <v>0.76767676767676762</v>
      </c>
    </row>
    <row r="317" spans="1:3" x14ac:dyDescent="0.25">
      <c r="A317" s="24"/>
      <c r="B317" s="24"/>
      <c r="C317" s="19"/>
    </row>
    <row r="318" spans="1:3" x14ac:dyDescent="0.25">
      <c r="A318" s="1" t="str">
        <f>'PWE-Ausw'!B175</f>
        <v>Kursteilnahme erfolgreich abgeschlossen</v>
      </c>
      <c r="B318" s="24"/>
      <c r="C318" s="19"/>
    </row>
    <row r="319" spans="1:3" x14ac:dyDescent="0.25">
      <c r="A319" s="24" t="str">
        <f>'PWE-Ausw'!E175</f>
        <v>keine Angabe</v>
      </c>
      <c r="B319" s="24">
        <f>'PWE-Ausw'!F175</f>
        <v>72</v>
      </c>
      <c r="C319" s="19">
        <f>B319/Überblick!$B$13</f>
        <v>0.72727272727272729</v>
      </c>
    </row>
    <row r="320" spans="1:3" x14ac:dyDescent="0.25">
      <c r="A320" s="24" t="str">
        <f>'PWE-Ausw'!E176</f>
        <v>nein</v>
      </c>
      <c r="B320" s="24">
        <f>'PWE-Ausw'!F176</f>
        <v>2</v>
      </c>
      <c r="C320" s="19">
        <f>B320/Überblick!$B$13</f>
        <v>2.0202020202020204E-2</v>
      </c>
    </row>
    <row r="321" spans="1:3" x14ac:dyDescent="0.25">
      <c r="A321" s="24" t="str">
        <f>'PWE-Ausw'!E177</f>
        <v>ja</v>
      </c>
      <c r="B321" s="24">
        <f>'PWE-Ausw'!F177</f>
        <v>25</v>
      </c>
      <c r="C321" s="19">
        <f>B321/Überblick!$B$13</f>
        <v>0.25252525252525254</v>
      </c>
    </row>
    <row r="322" spans="1:3" x14ac:dyDescent="0.25">
      <c r="A322" s="24"/>
      <c r="B322" s="24"/>
      <c r="C322" s="19"/>
    </row>
    <row r="323" spans="1:3" x14ac:dyDescent="0.25">
      <c r="A323" s="1" t="str">
        <f>'PWE-Ausw'!B178</f>
        <v xml:space="preserve">Qualifizierte Teilnahmebescheinigung liegt vor </v>
      </c>
      <c r="B323" s="24"/>
      <c r="C323" s="19"/>
    </row>
    <row r="324" spans="1:3" x14ac:dyDescent="0.25">
      <c r="A324" s="24" t="str">
        <f>'PWE-Ausw'!E178</f>
        <v>keine Angabe</v>
      </c>
      <c r="B324" s="24">
        <f>'PWE-Ausw'!F178</f>
        <v>74</v>
      </c>
      <c r="C324" s="19">
        <f>B324/Überblick!$B$13</f>
        <v>0.74747474747474751</v>
      </c>
    </row>
    <row r="325" spans="1:3" x14ac:dyDescent="0.25">
      <c r="A325" s="24" t="str">
        <f>'PWE-Ausw'!E179</f>
        <v>nein</v>
      </c>
      <c r="B325" s="24">
        <f>'PWE-Ausw'!F179</f>
        <v>1</v>
      </c>
      <c r="C325" s="19">
        <f>B325/Überblick!$B$13</f>
        <v>1.0101010101010102E-2</v>
      </c>
    </row>
    <row r="326" spans="1:3" x14ac:dyDescent="0.25">
      <c r="A326" s="24" t="str">
        <f>'PWE-Ausw'!E180</f>
        <v>ja</v>
      </c>
      <c r="B326" s="24">
        <f>'PWE-Ausw'!F180</f>
        <v>24</v>
      </c>
      <c r="C326" s="19">
        <f>B326/Überblick!$B$13</f>
        <v>0.24242424242424243</v>
      </c>
    </row>
    <row r="327" spans="1:3" x14ac:dyDescent="0.25">
      <c r="A327" s="24"/>
      <c r="B327" s="24"/>
      <c r="C327" s="19"/>
    </row>
    <row r="328" spans="1:3" x14ac:dyDescent="0.25">
      <c r="A328" s="1" t="str">
        <f>'PWE-Ausw'!B181</f>
        <v>Mind. 5 Selbstlernmodule wurden erarbeitet</v>
      </c>
      <c r="B328" s="24"/>
      <c r="C328" s="19"/>
    </row>
    <row r="329" spans="1:3" x14ac:dyDescent="0.25">
      <c r="A329" s="24" t="str">
        <f>'PWE-Ausw'!E181</f>
        <v>keine Angabe</v>
      </c>
      <c r="B329" s="24">
        <f>'PWE-Ausw'!F181</f>
        <v>73</v>
      </c>
      <c r="C329" s="19">
        <f>B329/Überblick!$B$13</f>
        <v>0.73737373737373735</v>
      </c>
    </row>
    <row r="330" spans="1:3" x14ac:dyDescent="0.25">
      <c r="A330" s="24" t="str">
        <f>'PWE-Ausw'!E182</f>
        <v>nein</v>
      </c>
      <c r="B330" s="24">
        <f>'PWE-Ausw'!F182</f>
        <v>1</v>
      </c>
      <c r="C330" s="19">
        <f>B330/Überblick!$B$13</f>
        <v>1.0101010101010102E-2</v>
      </c>
    </row>
    <row r="331" spans="1:3" x14ac:dyDescent="0.25">
      <c r="A331" s="24" t="str">
        <f>'PWE-Ausw'!E183</f>
        <v>ja</v>
      </c>
      <c r="B331" s="24">
        <f>'PWE-Ausw'!F183</f>
        <v>25</v>
      </c>
      <c r="C331" s="19">
        <f>B331/Überblick!$B$13</f>
        <v>0.25252525252525254</v>
      </c>
    </row>
    <row r="332" spans="1:3" x14ac:dyDescent="0.25">
      <c r="A332" s="24"/>
      <c r="B332" s="24"/>
      <c r="C332" s="19"/>
    </row>
    <row r="333" spans="1:3" x14ac:dyDescent="0.25">
      <c r="A333" s="1" t="str">
        <f>'PWE-Ausw'!B184</f>
        <v>HDL-Integration</v>
      </c>
      <c r="B333" s="24"/>
      <c r="C333" s="19"/>
    </row>
    <row r="334" spans="1:3" x14ac:dyDescent="0.25">
      <c r="A334" s="24" t="str">
        <f>'PWE-Ausw'!E184</f>
        <v>keine Angabe</v>
      </c>
      <c r="B334" s="24">
        <f>'PWE-Ausw'!F184</f>
        <v>99</v>
      </c>
      <c r="C334" s="19">
        <f>B334/Überblick!$B$13</f>
        <v>1</v>
      </c>
    </row>
    <row r="335" spans="1:3" x14ac:dyDescent="0.25">
      <c r="A335" s="24" t="str">
        <f>'PWE-Ausw'!E185</f>
        <v>Nein</v>
      </c>
      <c r="B335" s="24">
        <f>'PWE-Ausw'!F185</f>
        <v>0</v>
      </c>
      <c r="C335" s="19">
        <f>B335/Überblick!$B$13</f>
        <v>0</v>
      </c>
    </row>
    <row r="336" spans="1:3" x14ac:dyDescent="0.25">
      <c r="A336" s="24" t="str">
        <f>'PWE-Ausw'!E186</f>
        <v>Ja, in Privathaushalt</v>
      </c>
      <c r="B336" s="24">
        <f>'PWE-Ausw'!F186</f>
        <v>0</v>
      </c>
      <c r="C336" s="19">
        <f>B336/Überblick!$B$13</f>
        <v>0</v>
      </c>
    </row>
    <row r="337" spans="1:3" x14ac:dyDescent="0.25">
      <c r="A337" s="24" t="str">
        <f>'PWE-Ausw'!E187</f>
        <v>Ja, in anderen Bereich</v>
      </c>
      <c r="B337" s="24">
        <f>'PWE-Ausw'!F187</f>
        <v>0</v>
      </c>
      <c r="C337" s="19">
        <f>B337/Überblick!$B$13</f>
        <v>0</v>
      </c>
    </row>
    <row r="338" spans="1:3" x14ac:dyDescent="0.25">
      <c r="A338" s="24"/>
      <c r="B338" s="24"/>
      <c r="C338" s="19"/>
    </row>
    <row r="339" spans="1:3" x14ac:dyDescent="0.25">
      <c r="A339" s="1" t="str">
        <f>'PWE-Ausw'!B188</f>
        <v>HDL-Integration anderer Bereich</v>
      </c>
      <c r="B339" s="24"/>
      <c r="C339" s="19"/>
    </row>
    <row r="340" spans="1:3" x14ac:dyDescent="0.25">
      <c r="A340" s="24" t="str">
        <f>'PWE-Ausw'!E188</f>
        <v>keine Angabe</v>
      </c>
      <c r="B340" s="24">
        <f>'PWE-Ausw'!F188</f>
        <v>99</v>
      </c>
      <c r="C340" s="19">
        <f>B340/Überblick!$B$13</f>
        <v>1</v>
      </c>
    </row>
    <row r="341" spans="1:3" x14ac:dyDescent="0.25">
      <c r="A341" s="24" t="str">
        <f>'PWE-Ausw'!E189</f>
        <v>Institutioneller Bereich</v>
      </c>
      <c r="B341" s="24">
        <f>'PWE-Ausw'!F189</f>
        <v>0</v>
      </c>
      <c r="C341" s="19">
        <f>B341/Überblick!$B$13</f>
        <v>0</v>
      </c>
    </row>
    <row r="342" spans="1:3" x14ac:dyDescent="0.25">
      <c r="A342" s="24" t="str">
        <f>'PWE-Ausw'!E190</f>
        <v>Bereich Private Pflege</v>
      </c>
      <c r="B342" s="24">
        <f>'PWE-Ausw'!F190</f>
        <v>0</v>
      </c>
      <c r="C342" s="19">
        <f>B342/Überblick!$B$13</f>
        <v>0</v>
      </c>
    </row>
    <row r="343" spans="1:3" x14ac:dyDescent="0.25">
      <c r="A343" s="24" t="str">
        <f>'PWE-Ausw'!E191</f>
        <v>Sonstiger Bereich</v>
      </c>
      <c r="B343" s="24">
        <f>'PWE-Ausw'!F191</f>
        <v>0</v>
      </c>
      <c r="C343" s="19">
        <f>B343/Überblick!$B$13</f>
        <v>0</v>
      </c>
    </row>
    <row r="344" spans="1:3" x14ac:dyDescent="0.25">
      <c r="A344" s="24"/>
      <c r="B344" s="24"/>
      <c r="C344" s="19"/>
    </row>
    <row r="345" spans="1:3" x14ac:dyDescent="0.25">
      <c r="A345" s="1" t="str">
        <f>'PWE-Ausw'!B192</f>
        <v>Berufliche Integration</v>
      </c>
      <c r="B345" s="24"/>
      <c r="C345" s="19"/>
    </row>
    <row r="346" spans="1:3" x14ac:dyDescent="0.25">
      <c r="A346" s="24" t="str">
        <f>'PWE-Ausw'!E193</f>
        <v>In sv-pflichtige Beschäftigung</v>
      </c>
      <c r="B346" s="24">
        <f>'PWE-Ausw'!F193</f>
        <v>64</v>
      </c>
      <c r="C346" s="19">
        <f>B346/Überblick!$B$13</f>
        <v>0.64646464646464652</v>
      </c>
    </row>
    <row r="347" spans="1:3" x14ac:dyDescent="0.25">
      <c r="A347" s="24" t="str">
        <f>'PWE-Ausw'!E194</f>
        <v>In geförderte Beschäftigung</v>
      </c>
      <c r="B347" s="24">
        <f>'PWE-Ausw'!F194</f>
        <v>0</v>
      </c>
      <c r="C347" s="19">
        <f>B347/Überblick!$B$13</f>
        <v>0</v>
      </c>
    </row>
    <row r="348" spans="1:3" x14ac:dyDescent="0.25">
      <c r="A348" s="24" t="str">
        <f>'PWE-Ausw'!E195</f>
        <v>In geringfügige Beschäftigung (Minijob)</v>
      </c>
      <c r="B348" s="24">
        <f>'PWE-Ausw'!F195</f>
        <v>5</v>
      </c>
      <c r="C348" s="19">
        <f>B348/Überblick!$B$13</f>
        <v>5.0505050505050504E-2</v>
      </c>
    </row>
    <row r="349" spans="1:3" x14ac:dyDescent="0.25">
      <c r="A349" s="24" t="str">
        <f>'PWE-Ausw'!E196</f>
        <v>In Selbständigkeit</v>
      </c>
      <c r="B349" s="24">
        <f>'PWE-Ausw'!F196</f>
        <v>7</v>
      </c>
      <c r="C349" s="19">
        <f>B349/Überblick!$B$13</f>
        <v>7.0707070707070704E-2</v>
      </c>
    </row>
    <row r="350" spans="1:3" x14ac:dyDescent="0.25">
      <c r="A350" s="24" t="str">
        <f>'PWE-Ausw'!E197</f>
        <v>Keine berufliche Integration</v>
      </c>
      <c r="B350" s="24">
        <f>'PWE-Ausw'!F197</f>
        <v>23</v>
      </c>
      <c r="C350" s="19">
        <f>B350/Überblick!$B$13</f>
        <v>0.23232323232323232</v>
      </c>
    </row>
    <row r="351" spans="1:3" x14ac:dyDescent="0.25">
      <c r="A351" s="24" t="str">
        <f>'PWE-Ausw'!E198</f>
        <v>trifft nicht zu (z.B. Pflege)</v>
      </c>
      <c r="B351" s="24">
        <f>'PWE-Ausw'!F198</f>
        <v>0</v>
      </c>
      <c r="C351" s="19">
        <f>B351/Überblick!$B$13</f>
        <v>0</v>
      </c>
    </row>
    <row r="352" spans="1:3" x14ac:dyDescent="0.25">
      <c r="A352" s="24"/>
      <c r="B352" s="24"/>
      <c r="C352" s="19"/>
    </row>
    <row r="353" spans="1:3" x14ac:dyDescent="0.25">
      <c r="A353" s="1" t="str">
        <f>'PWE-Ausw'!B199</f>
        <v>Beschäftigungsumfang</v>
      </c>
      <c r="B353" s="24"/>
      <c r="C353" s="19"/>
    </row>
    <row r="354" spans="1:3" x14ac:dyDescent="0.25">
      <c r="A354" s="24" t="str">
        <f>'PWE-Ausw'!E199</f>
        <v>keine Angabe</v>
      </c>
      <c r="B354" s="24">
        <f>'PWE-Ausw'!F199</f>
        <v>35</v>
      </c>
      <c r="C354" s="19">
        <f>B354/Überblick!$B$13</f>
        <v>0.35353535353535354</v>
      </c>
    </row>
    <row r="355" spans="1:3" x14ac:dyDescent="0.25">
      <c r="A355" s="24" t="str">
        <f>'PWE-Ausw'!E200</f>
        <v>Über 75% der Regelarbeitszeit</v>
      </c>
      <c r="B355" s="24">
        <f>'PWE-Ausw'!F200</f>
        <v>11</v>
      </c>
      <c r="C355" s="19">
        <f>B355/Überblick!$B$13</f>
        <v>0.1111111111111111</v>
      </c>
    </row>
    <row r="356" spans="1:3" x14ac:dyDescent="0.25">
      <c r="A356" s="24" t="str">
        <f>'PWE-Ausw'!E201</f>
        <v>Über 50% bis 75% der Regelarbeitszeit</v>
      </c>
      <c r="B356" s="24">
        <f>'PWE-Ausw'!F201</f>
        <v>20</v>
      </c>
      <c r="C356" s="19">
        <f>B356/Überblick!$B$13</f>
        <v>0.20202020202020202</v>
      </c>
    </row>
    <row r="357" spans="1:3" x14ac:dyDescent="0.25">
      <c r="A357" s="24" t="str">
        <f>'PWE-Ausw'!E202</f>
        <v>50% der Regelarbeitszeit</v>
      </c>
      <c r="B357" s="24">
        <f>'PWE-Ausw'!F202</f>
        <v>27</v>
      </c>
      <c r="C357" s="19">
        <f>B357/Überblick!$B$13</f>
        <v>0.27272727272727271</v>
      </c>
    </row>
    <row r="358" spans="1:3" x14ac:dyDescent="0.25">
      <c r="A358" s="24" t="str">
        <f>'PWE-Ausw'!E203</f>
        <v>Weniger als 50% der Regelarbeitszeit</v>
      </c>
      <c r="B358" s="24">
        <f>'PWE-Ausw'!F203</f>
        <v>6</v>
      </c>
      <c r="C358" s="19">
        <f>B358/Überblick!$B$13</f>
        <v>6.0606060606060608E-2</v>
      </c>
    </row>
    <row r="359" spans="1:3" x14ac:dyDescent="0.25">
      <c r="A359" s="24"/>
      <c r="B359" s="24"/>
      <c r="C359" s="19"/>
    </row>
    <row r="360" spans="1:3" x14ac:dyDescent="0.25">
      <c r="A360" s="1" t="str">
        <f>'PWE-Ausw'!B204</f>
        <v>unbefristetes Beschäftigungsverhältnis</v>
      </c>
      <c r="B360" s="24"/>
      <c r="C360" s="19"/>
    </row>
    <row r="361" spans="1:3" x14ac:dyDescent="0.25">
      <c r="A361" s="24" t="str">
        <f>'PWE-Ausw'!E204</f>
        <v>keine Angabe</v>
      </c>
      <c r="B361" s="24">
        <f>'PWE-Ausw'!F204</f>
        <v>35</v>
      </c>
      <c r="C361" s="19">
        <f>B361/Überblick!$B$13</f>
        <v>0.35353535353535354</v>
      </c>
    </row>
    <row r="362" spans="1:3" x14ac:dyDescent="0.25">
      <c r="A362" s="24" t="str">
        <f>'PWE-Ausw'!E205</f>
        <v>nein</v>
      </c>
      <c r="B362" s="24">
        <f>'PWE-Ausw'!F205</f>
        <v>19</v>
      </c>
      <c r="C362" s="19">
        <f>B362/Überblick!$B$13</f>
        <v>0.19191919191919191</v>
      </c>
    </row>
    <row r="363" spans="1:3" x14ac:dyDescent="0.25">
      <c r="A363" s="24" t="str">
        <f>'PWE-Ausw'!E206</f>
        <v>ja</v>
      </c>
      <c r="B363" s="24">
        <f>'PWE-Ausw'!F206</f>
        <v>45</v>
      </c>
      <c r="C363" s="19">
        <f>B363/Überblick!$B$13</f>
        <v>0.45454545454545453</v>
      </c>
    </row>
    <row r="364" spans="1:3" x14ac:dyDescent="0.25">
      <c r="A364" s="24"/>
      <c r="B364" s="24"/>
      <c r="C364" s="19"/>
    </row>
    <row r="365" spans="1:3" x14ac:dyDescent="0.25">
      <c r="A365" s="1" t="str">
        <f>'PWE-Ausw'!B229</f>
        <v>in Ursprungsberuf vermittelt</v>
      </c>
      <c r="B365" s="24"/>
      <c r="C365" s="19"/>
    </row>
    <row r="366" spans="1:3" x14ac:dyDescent="0.25">
      <c r="A366" s="24" t="str">
        <f>'PWE-Ausw'!E229</f>
        <v>keine Angabe</v>
      </c>
      <c r="B366" s="24">
        <f>'PWE-Ausw'!F229</f>
        <v>23</v>
      </c>
      <c r="C366" s="19">
        <f>B366/Überblick!$B$13</f>
        <v>0.23232323232323232</v>
      </c>
    </row>
    <row r="367" spans="1:3" x14ac:dyDescent="0.25">
      <c r="A367" s="24" t="str">
        <f>'PWE-Ausw'!E230</f>
        <v>nein</v>
      </c>
      <c r="B367" s="24">
        <f>'PWE-Ausw'!F230</f>
        <v>29</v>
      </c>
      <c r="C367" s="19">
        <f>B367/Überblick!$B$13</f>
        <v>0.29292929292929293</v>
      </c>
    </row>
    <row r="368" spans="1:3" x14ac:dyDescent="0.25">
      <c r="A368" s="24" t="str">
        <f>'PWE-Ausw'!E231</f>
        <v>ja</v>
      </c>
      <c r="B368" s="24">
        <f>'PWE-Ausw'!F231</f>
        <v>47</v>
      </c>
      <c r="C368" s="19">
        <f>B368/Überblick!$B$13</f>
        <v>0.47474747474747475</v>
      </c>
    </row>
    <row r="369" spans="1:3" x14ac:dyDescent="0.25">
      <c r="A369" s="24"/>
      <c r="B369" s="24"/>
      <c r="C369" s="19"/>
    </row>
    <row r="370" spans="1:3" x14ac:dyDescent="0.25">
      <c r="A370" s="1" t="str">
        <f>'PWE-Ausw'!B232</f>
        <v>qualifikationsgerecht vermittelt</v>
      </c>
      <c r="B370" s="24"/>
      <c r="C370" s="19"/>
    </row>
    <row r="371" spans="1:3" x14ac:dyDescent="0.25">
      <c r="A371" s="24" t="str">
        <f>'PWE-Ausw'!E232</f>
        <v>keine Angabe</v>
      </c>
      <c r="B371" s="24">
        <f>'PWE-Ausw'!F232</f>
        <v>23</v>
      </c>
      <c r="C371" s="19">
        <f>B371/Überblick!$B$13</f>
        <v>0.23232323232323232</v>
      </c>
    </row>
    <row r="372" spans="1:3" x14ac:dyDescent="0.25">
      <c r="A372" s="24" t="str">
        <f>'PWE-Ausw'!E233</f>
        <v>nein</v>
      </c>
      <c r="B372" s="24">
        <f>'PWE-Ausw'!F233</f>
        <v>3</v>
      </c>
      <c r="C372" s="19">
        <f>B372/Überblick!$B$13</f>
        <v>3.0303030303030304E-2</v>
      </c>
    </row>
    <row r="373" spans="1:3" x14ac:dyDescent="0.25">
      <c r="A373" s="24" t="str">
        <f>'PWE-Ausw'!E234</f>
        <v>ja</v>
      </c>
      <c r="B373" s="24">
        <f>'PWE-Ausw'!F234</f>
        <v>73</v>
      </c>
      <c r="C373" s="19">
        <f>B373/Überblick!$B$13</f>
        <v>0.73737373737373735</v>
      </c>
    </row>
    <row r="374" spans="1:3" x14ac:dyDescent="0.25">
      <c r="A374" s="24"/>
      <c r="B374" s="24"/>
      <c r="C374" s="19"/>
    </row>
    <row r="375" spans="1:3" x14ac:dyDescent="0.25">
      <c r="A375" s="1" t="str">
        <f>'PWE-Ausw'!B235</f>
        <v>Fand eine Nachbetreuung statt:</v>
      </c>
      <c r="B375" s="24"/>
      <c r="C375" s="19"/>
    </row>
    <row r="376" spans="1:3" x14ac:dyDescent="0.25">
      <c r="A376" s="24" t="str">
        <f>'PWE-Ausw'!E236</f>
        <v>nein</v>
      </c>
      <c r="B376" s="24">
        <f>'PWE-Ausw'!F236</f>
        <v>95</v>
      </c>
      <c r="C376" s="19">
        <f>B376/Überblick!$B$13</f>
        <v>0.95959595959595956</v>
      </c>
    </row>
    <row r="377" spans="1:3" x14ac:dyDescent="0.25">
      <c r="A377" s="24" t="str">
        <f>'PWE-Ausw'!E237</f>
        <v>ja</v>
      </c>
      <c r="B377" s="24">
        <f>'PWE-Ausw'!F237</f>
        <v>4</v>
      </c>
      <c r="C377" s="19">
        <f>B377/Überblick!$B$13</f>
        <v>4.0404040404040407E-2</v>
      </c>
    </row>
    <row r="378" spans="1:3" x14ac:dyDescent="0.25">
      <c r="A378" s="24"/>
      <c r="B378" s="24"/>
      <c r="C378" s="19"/>
    </row>
    <row r="379" spans="1:3" x14ac:dyDescent="0.25">
      <c r="A379" s="1" t="str">
        <f>'PWE-Ausw'!B238</f>
        <v>Statuswechsel während Nachbetreuung</v>
      </c>
      <c r="B379" s="24"/>
      <c r="C379" s="19"/>
    </row>
    <row r="380" spans="1:3" x14ac:dyDescent="0.25">
      <c r="A380" s="24" t="str">
        <f>'PWE-Ausw'!E238</f>
        <v>keine Angabe</v>
      </c>
      <c r="B380" s="24">
        <f>'PWE-Ausw'!F238</f>
        <v>96</v>
      </c>
      <c r="C380" s="19">
        <f>B380/Überblick!$B$13</f>
        <v>0.96969696969696972</v>
      </c>
    </row>
    <row r="381" spans="1:3" x14ac:dyDescent="0.25">
      <c r="A381" s="24" t="str">
        <f>'PWE-Ausw'!E239</f>
        <v>sv-pflichtige Beschäftigung</v>
      </c>
      <c r="B381" s="24">
        <f>'PWE-Ausw'!F239</f>
        <v>1</v>
      </c>
      <c r="C381" s="19">
        <f>B381/Überblick!$B$13</f>
        <v>1.0101010101010102E-2</v>
      </c>
    </row>
    <row r="382" spans="1:3" x14ac:dyDescent="0.25">
      <c r="A382" s="24" t="str">
        <f>'PWE-Ausw'!E240</f>
        <v>Selbstständigkeit</v>
      </c>
      <c r="B382" s="24">
        <f>'PWE-Ausw'!F240</f>
        <v>0</v>
      </c>
      <c r="C382" s="19">
        <f>B382/Überblick!$B$13</f>
        <v>0</v>
      </c>
    </row>
    <row r="383" spans="1:3" x14ac:dyDescent="0.25">
      <c r="A383" s="24" t="str">
        <f>'PWE-Ausw'!E241</f>
        <v>Gescheiterter Wiedereinstieg</v>
      </c>
      <c r="B383" s="24">
        <f>'PWE-Ausw'!F241</f>
        <v>0</v>
      </c>
      <c r="C383" s="19">
        <f>B383/Überblick!$B$13</f>
        <v>0</v>
      </c>
    </row>
    <row r="384" spans="1:3" x14ac:dyDescent="0.25">
      <c r="A384" s="24" t="str">
        <f>'PWE-Ausw'!E242</f>
        <v>Nein</v>
      </c>
      <c r="B384" s="24">
        <f>'PWE-Ausw'!F242</f>
        <v>0</v>
      </c>
      <c r="C384" s="19">
        <f>B384/Überblick!$B$13</f>
        <v>0</v>
      </c>
    </row>
    <row r="385" spans="1:3" x14ac:dyDescent="0.25">
      <c r="A385" s="24" t="str">
        <f>'PWE-Ausw'!E243</f>
        <v>Sonstiges</v>
      </c>
      <c r="B385" s="24">
        <f>'PWE-Ausw'!F243</f>
        <v>2</v>
      </c>
      <c r="C385" s="19">
        <f>B385/Überblick!$B$13</f>
        <v>2.0202020202020204E-2</v>
      </c>
    </row>
    <row r="386" spans="1:3" x14ac:dyDescent="0.25">
      <c r="A386" s="24"/>
      <c r="B386" s="24"/>
      <c r="C386" s="19"/>
    </row>
    <row r="387" spans="1:3" x14ac:dyDescent="0.25">
      <c r="A387" s="1" t="str">
        <f>'PWE-Ausw'!B244</f>
        <v>HDL beansprucht</v>
      </c>
      <c r="B387" s="24"/>
      <c r="C387" s="19"/>
    </row>
    <row r="388" spans="1:3" x14ac:dyDescent="0.25">
      <c r="A388" s="24" t="str">
        <f>'PWE-Ausw'!E245</f>
        <v>nein</v>
      </c>
      <c r="B388" s="24">
        <f>'PWE-Ausw'!F245</f>
        <v>91</v>
      </c>
      <c r="C388" s="19">
        <f>B388/Überblick!$B$13</f>
        <v>0.91919191919191923</v>
      </c>
    </row>
    <row r="389" spans="1:3" x14ac:dyDescent="0.25">
      <c r="A389" s="24" t="str">
        <f>'PWE-Ausw'!E246</f>
        <v>ja</v>
      </c>
      <c r="B389" s="24">
        <f>'PWE-Ausw'!F246</f>
        <v>8</v>
      </c>
      <c r="C389" s="19">
        <f>B389/Überblick!$B$13</f>
        <v>8.0808080808080815E-2</v>
      </c>
    </row>
    <row r="390" spans="1:3" x14ac:dyDescent="0.25">
      <c r="A390" s="24"/>
      <c r="B390" s="24"/>
      <c r="C390" s="19"/>
    </row>
    <row r="391" spans="1:3" x14ac:dyDescent="0.25">
      <c r="A391" s="1" t="str">
        <f>'PWE-Ausw'!B247</f>
        <v>HDL vorstellbar</v>
      </c>
      <c r="B391" s="24"/>
      <c r="C391" s="19"/>
    </row>
    <row r="392" spans="1:3" x14ac:dyDescent="0.25">
      <c r="A392" s="24" t="str">
        <f>'PWE-Ausw'!E247</f>
        <v>keine Angabe</v>
      </c>
      <c r="B392" s="24">
        <f>'PWE-Ausw'!F247</f>
        <v>8</v>
      </c>
      <c r="C392" s="19">
        <f>B392/Überblick!$B$13</f>
        <v>8.0808080808080815E-2</v>
      </c>
    </row>
    <row r="393" spans="1:3" x14ac:dyDescent="0.25">
      <c r="A393" s="24" t="str">
        <f>'PWE-Ausw'!E248</f>
        <v>nein</v>
      </c>
      <c r="B393" s="24">
        <f>'PWE-Ausw'!F248</f>
        <v>45</v>
      </c>
      <c r="C393" s="19">
        <f>B393/Überblick!$B$13</f>
        <v>0.45454545454545453</v>
      </c>
    </row>
    <row r="394" spans="1:3" x14ac:dyDescent="0.25">
      <c r="A394" s="24" t="str">
        <f>'PWE-Ausw'!E249</f>
        <v>ja</v>
      </c>
      <c r="B394" s="24">
        <f>'PWE-Ausw'!F249</f>
        <v>33</v>
      </c>
      <c r="C394" s="19">
        <f>B394/Überblick!$B$13</f>
        <v>0.33333333333333331</v>
      </c>
    </row>
    <row r="395" spans="1:3" x14ac:dyDescent="0.25">
      <c r="A395" s="24" t="str">
        <f>'PWE-Ausw'!E250</f>
        <v>unsicher</v>
      </c>
      <c r="B395" s="24">
        <f>'PWE-Ausw'!F250</f>
        <v>13</v>
      </c>
      <c r="C395" s="19">
        <f>B395/Überblick!$B$13</f>
        <v>0.13131313131313133</v>
      </c>
    </row>
    <row r="396" spans="1:3" x14ac:dyDescent="0.25">
      <c r="A396" s="24"/>
      <c r="B396" s="24"/>
      <c r="C396" s="19"/>
    </row>
    <row r="397" spans="1:3" x14ac:dyDescent="0.25">
      <c r="A397" s="1" t="str">
        <f>'PWE-Ausw'!B251</f>
        <v>Partner/in ist eingebunden</v>
      </c>
      <c r="B397" s="24"/>
      <c r="C397" s="19"/>
    </row>
    <row r="398" spans="1:3" x14ac:dyDescent="0.25">
      <c r="A398" s="24" t="str">
        <f>'PWE-Ausw'!E251</f>
        <v>keine Angabe</v>
      </c>
      <c r="B398" s="24">
        <f>'PWE-Ausw'!F251</f>
        <v>0</v>
      </c>
      <c r="C398" s="19">
        <f>B398/Überblick!$B$13</f>
        <v>0</v>
      </c>
    </row>
    <row r="399" spans="1:3" x14ac:dyDescent="0.25">
      <c r="A399" s="24" t="str">
        <f>'PWE-Ausw'!E252</f>
        <v>nein</v>
      </c>
      <c r="B399" s="24">
        <f>'PWE-Ausw'!F252</f>
        <v>43</v>
      </c>
      <c r="C399" s="19">
        <f>B399/Überblick!$B$13</f>
        <v>0.43434343434343436</v>
      </c>
    </row>
    <row r="400" spans="1:3" x14ac:dyDescent="0.25">
      <c r="A400" s="24" t="str">
        <f>'PWE-Ausw'!E253</f>
        <v>ja</v>
      </c>
      <c r="B400" s="24">
        <f>'PWE-Ausw'!F253</f>
        <v>54</v>
      </c>
      <c r="C400" s="19">
        <f>B400/Überblick!$B$13</f>
        <v>0.54545454545454541</v>
      </c>
    </row>
    <row r="401" spans="1:3" x14ac:dyDescent="0.25">
      <c r="A401" s="24" t="str">
        <f>'PWE-Ausw'!E254</f>
        <v>nicht möglich</v>
      </c>
      <c r="B401" s="24">
        <f>'PWE-Ausw'!F254</f>
        <v>2</v>
      </c>
      <c r="C401" s="19">
        <f>B401/Überblick!$B$13</f>
        <v>2.0202020202020204E-2</v>
      </c>
    </row>
    <row r="402" spans="1:3" x14ac:dyDescent="0.25">
      <c r="A402" s="24"/>
      <c r="B402" s="24"/>
      <c r="C402" s="19"/>
    </row>
    <row r="403" spans="1:3" x14ac:dyDescent="0.25">
      <c r="A403" s="1" t="str">
        <f>'PWE-Ausw'!B255</f>
        <v>Partner/in einbinden</v>
      </c>
      <c r="B403" s="24"/>
      <c r="C403" s="19"/>
    </row>
    <row r="404" spans="1:3" x14ac:dyDescent="0.25">
      <c r="A404" s="24" t="str">
        <f>'PWE-Ausw'!E255</f>
        <v>keine Angabe</v>
      </c>
      <c r="B404" s="24">
        <f>'PWE-Ausw'!F255</f>
        <v>56</v>
      </c>
      <c r="C404" s="19">
        <f>B404/Überblick!$B$13</f>
        <v>0.56565656565656564</v>
      </c>
    </row>
    <row r="405" spans="1:3" x14ac:dyDescent="0.25">
      <c r="A405" s="24" t="str">
        <f>'PWE-Ausw'!E256</f>
        <v>nein</v>
      </c>
      <c r="B405" s="24">
        <f>'PWE-Ausw'!F256</f>
        <v>22</v>
      </c>
      <c r="C405" s="19">
        <f>B405/Überblick!$B$13</f>
        <v>0.22222222222222221</v>
      </c>
    </row>
    <row r="406" spans="1:3" x14ac:dyDescent="0.25">
      <c r="A406" s="24" t="str">
        <f>'PWE-Ausw'!E257</f>
        <v>ja</v>
      </c>
      <c r="B406" s="24">
        <f>'PWE-Ausw'!F257</f>
        <v>11</v>
      </c>
      <c r="C406" s="19">
        <f>B406/Überblick!$B$13</f>
        <v>0.1111111111111111</v>
      </c>
    </row>
    <row r="407" spans="1:3" x14ac:dyDescent="0.25">
      <c r="A407" s="24" t="str">
        <f>'PWE-Ausw'!E258</f>
        <v>unsicher</v>
      </c>
      <c r="B407" s="24">
        <f>'PWE-Ausw'!F258</f>
        <v>10</v>
      </c>
      <c r="C407" s="19">
        <f>B407/Überblick!$B$13</f>
        <v>0.10101010101010101</v>
      </c>
    </row>
    <row r="408" spans="1:3" x14ac:dyDescent="0.25">
      <c r="A408" s="24"/>
      <c r="B408" s="24"/>
    </row>
    <row r="409" spans="1:3" x14ac:dyDescent="0.25">
      <c r="A409" s="24"/>
      <c r="B409" s="24"/>
    </row>
    <row r="410" spans="1:3" x14ac:dyDescent="0.25">
      <c r="A410" s="24"/>
      <c r="B410" s="24"/>
    </row>
    <row r="411" spans="1:3" x14ac:dyDescent="0.25">
      <c r="A411" s="24"/>
      <c r="B411" s="24"/>
    </row>
  </sheetData>
  <mergeCells count="3">
    <mergeCell ref="A3:C3"/>
    <mergeCell ref="A2:C2"/>
    <mergeCell ref="B249:C249"/>
  </mergeCells>
  <conditionalFormatting sqref="B7">
    <cfRule type="cellIs" dxfId="0" priority="1" operator="equal">
      <formula>"DATEN nicht aktualisiert"</formula>
    </cfRule>
  </conditionalFormatting>
  <pageMargins left="0.7" right="0.7" top="0.75" bottom="0.75" header="0.3" footer="0.3"/>
  <pageSetup paperSize="9" orientation="portrait" r:id="rId1"/>
  <headerFooter differentFirst="1">
    <oddHeader>&amp;CAuswertung der Teilnehmenden im ESF-Programm</oddHeader>
    <oddFooter>&amp;C&amp;P/&amp;N</oddFooter>
    <firstHeader>&amp;L&amp;G&amp;R&amp;D</firstHeader>
  </headerFooter>
  <rowBreaks count="1" manualBreakCount="1">
    <brk id="216" max="16383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4"/>
  <sheetViews>
    <sheetView workbookViewId="0">
      <pane ySplit="1" topLeftCell="A86" activePane="bottomLeft" state="frozen"/>
      <selection pane="bottomLeft" activeCell="A102" sqref="A102"/>
    </sheetView>
  </sheetViews>
  <sheetFormatPr baseColWidth="10" defaultRowHeight="15" x14ac:dyDescent="0.25"/>
  <cols>
    <col min="1" max="1" width="28.140625" style="3" customWidth="1"/>
    <col min="2" max="2" width="40.28515625" bestFit="1" customWidth="1"/>
    <col min="4" max="4" width="78.7109375" bestFit="1" customWidth="1"/>
  </cols>
  <sheetData>
    <row r="1" spans="1:6" s="1" customFormat="1" x14ac:dyDescent="0.25">
      <c r="A1" s="11" t="s">
        <v>44</v>
      </c>
      <c r="B1" s="10" t="s">
        <v>52</v>
      </c>
      <c r="C1" s="10" t="s">
        <v>53</v>
      </c>
      <c r="D1" s="10" t="s">
        <v>54</v>
      </c>
      <c r="E1" s="10" t="s">
        <v>51</v>
      </c>
      <c r="F1" s="10" t="s">
        <v>55</v>
      </c>
    </row>
    <row r="2" spans="1:6" s="1" customFormat="1" x14ac:dyDescent="0.25">
      <c r="A2" s="14" t="s">
        <v>101</v>
      </c>
      <c r="B2" s="13" t="s">
        <v>139</v>
      </c>
      <c r="C2" s="16"/>
      <c r="D2" s="16"/>
      <c r="E2" s="16"/>
      <c r="F2" s="16"/>
    </row>
    <row r="3" spans="1:6" x14ac:dyDescent="0.25">
      <c r="A3" t="s">
        <v>47</v>
      </c>
      <c r="B3" s="4" t="s">
        <v>0</v>
      </c>
      <c r="C3" s="4"/>
      <c r="D3" s="4" t="s">
        <v>48</v>
      </c>
      <c r="E3" s="4">
        <f>SUMPRODUCT((INDEX([1]Rohdaten!$A$2:$GG$9999,,MATCH(B3,[1]Rohdaten!$1:$1,))&amp;""=C3&amp;"")*([1]Rohdaten!$A$2:$A$9999&lt;&gt;""))</f>
        <v>0</v>
      </c>
      <c r="F3" s="4">
        <f t="shared" ref="F3:F20" si="0">IF(MATCH(B3,$B:$B,0)=ROW(B3),SUM(E3:E5),"")</f>
        <v>100</v>
      </c>
    </row>
    <row r="4" spans="1:6" x14ac:dyDescent="0.25">
      <c r="A4"/>
      <c r="B4" s="4" t="s">
        <v>0</v>
      </c>
      <c r="C4" s="4">
        <v>0</v>
      </c>
      <c r="D4" s="4" t="s">
        <v>45</v>
      </c>
      <c r="E4" s="4">
        <f>SUMPRODUCT((INDEX([1]Rohdaten!$A$2:$GG$9999,,MATCH(B4,[1]Rohdaten!$1:$1,))&amp;""=C4&amp;"")*([1]Rohdaten!$A$2:$A$9999&lt;&gt;""))</f>
        <v>100</v>
      </c>
      <c r="F4" s="4" t="str">
        <f t="shared" si="0"/>
        <v/>
      </c>
    </row>
    <row r="5" spans="1:6" x14ac:dyDescent="0.25">
      <c r="A5"/>
      <c r="B5" s="4" t="s">
        <v>0</v>
      </c>
      <c r="C5" s="4">
        <v>1</v>
      </c>
      <c r="D5" s="4" t="s">
        <v>46</v>
      </c>
      <c r="E5" s="4">
        <f>SUMPRODUCT((INDEX([1]Rohdaten!$A$2:$GG$9999,,MATCH(B5,[1]Rohdaten!$1:$1,))&amp;""=C5&amp;"")*([1]Rohdaten!$A$2:$A$9999&lt;&gt;""))</f>
        <v>0</v>
      </c>
      <c r="F5" s="4" t="str">
        <f t="shared" si="0"/>
        <v/>
      </c>
    </row>
    <row r="6" spans="1:6" x14ac:dyDescent="0.25">
      <c r="A6" t="s">
        <v>104</v>
      </c>
      <c r="B6" s="4" t="s">
        <v>1</v>
      </c>
      <c r="C6" s="4"/>
      <c r="D6" s="4" t="s">
        <v>48</v>
      </c>
      <c r="E6" s="4">
        <f>SUMPRODUCT((INDEX([1]Rohdaten!$A$2:$GG$9999,,MATCH(B6,[1]Rohdaten!$1:$1,))&amp;""=C6&amp;"")*([1]Rohdaten!$A$2:$A$9999&lt;&gt;""))</f>
        <v>1</v>
      </c>
      <c r="F6" s="4">
        <f t="shared" si="0"/>
        <v>100</v>
      </c>
    </row>
    <row r="7" spans="1:6" x14ac:dyDescent="0.25">
      <c r="A7"/>
      <c r="B7" s="4" t="s">
        <v>1</v>
      </c>
      <c r="C7" s="4">
        <v>0</v>
      </c>
      <c r="D7" s="4" t="s">
        <v>49</v>
      </c>
      <c r="E7" s="4">
        <f>SUMPRODUCT((INDEX([1]Rohdaten!$A$2:$GG$9999,,MATCH(B7,[1]Rohdaten!$1:$1,))&amp;""=C7&amp;"")*([1]Rohdaten!$A$2:$A$9999&lt;&gt;""))</f>
        <v>99</v>
      </c>
      <c r="F7" s="4" t="str">
        <f t="shared" si="0"/>
        <v/>
      </c>
    </row>
    <row r="8" spans="1:6" x14ac:dyDescent="0.25">
      <c r="A8"/>
      <c r="B8" s="4" t="s">
        <v>1</v>
      </c>
      <c r="C8" s="4">
        <v>1</v>
      </c>
      <c r="D8" s="4" t="s">
        <v>50</v>
      </c>
      <c r="E8" s="4">
        <f>SUMPRODUCT((INDEX([1]Rohdaten!$A$2:$GG$9999,,MATCH(B8,[1]Rohdaten!$1:$1,))&amp;""=C8&amp;"")*([1]Rohdaten!$A$2:$A$9999&lt;&gt;""))</f>
        <v>0</v>
      </c>
      <c r="F8" s="4" t="str">
        <f t="shared" si="0"/>
        <v/>
      </c>
    </row>
    <row r="9" spans="1:6" x14ac:dyDescent="0.25">
      <c r="A9" t="s">
        <v>351</v>
      </c>
      <c r="B9" s="4" t="s">
        <v>2</v>
      </c>
      <c r="C9" s="4"/>
      <c r="D9" s="4" t="s">
        <v>48</v>
      </c>
      <c r="E9" s="4">
        <f>SUMPRODUCT((INDEX([1]Rohdaten!$A$2:$GG$9999,,MATCH(B9,[1]Rohdaten!$1:$1,))&amp;""=C9&amp;"")*([1]Rohdaten!$A$2:$A$9999&lt;&gt;""))</f>
        <v>12</v>
      </c>
      <c r="F9" s="4">
        <f t="shared" si="0"/>
        <v>100</v>
      </c>
    </row>
    <row r="10" spans="1:6" x14ac:dyDescent="0.25">
      <c r="A10"/>
      <c r="B10" s="4" t="s">
        <v>2</v>
      </c>
      <c r="C10" s="4">
        <v>0</v>
      </c>
      <c r="D10" s="4" t="s">
        <v>49</v>
      </c>
      <c r="E10" s="4">
        <f>SUMPRODUCT((INDEX([1]Rohdaten!$A$2:$GG$9999,,MATCH(B10,[1]Rohdaten!$1:$1,))&amp;""=C10&amp;"")*([1]Rohdaten!$A$2:$A$9999&lt;&gt;""))</f>
        <v>64</v>
      </c>
      <c r="F10" s="4" t="str">
        <f t="shared" si="0"/>
        <v/>
      </c>
    </row>
    <row r="11" spans="1:6" x14ac:dyDescent="0.25">
      <c r="A11"/>
      <c r="B11" s="4" t="s">
        <v>2</v>
      </c>
      <c r="C11" s="4">
        <v>1</v>
      </c>
      <c r="D11" s="4" t="s">
        <v>50</v>
      </c>
      <c r="E11" s="4">
        <f>SUMPRODUCT((INDEX([1]Rohdaten!$A$2:$GG$9999,,MATCH(B11,[1]Rohdaten!$1:$1,))&amp;""=C11&amp;"")*([1]Rohdaten!$A$2:$A$9999&lt;&gt;""))</f>
        <v>24</v>
      </c>
      <c r="F11" s="4" t="str">
        <f t="shared" si="0"/>
        <v/>
      </c>
    </row>
    <row r="12" spans="1:6" x14ac:dyDescent="0.25">
      <c r="A12" t="s">
        <v>105</v>
      </c>
      <c r="B12" s="4" t="s">
        <v>3</v>
      </c>
      <c r="C12" s="4"/>
      <c r="D12" s="4" t="s">
        <v>48</v>
      </c>
      <c r="E12" s="4">
        <f>SUMPRODUCT((INDEX([1]Rohdaten!$A$2:$GG$9999,,MATCH(B12,[1]Rohdaten!$1:$1,))&amp;""=C12&amp;"")*([1]Rohdaten!$A$2:$A$9999&lt;&gt;""))</f>
        <v>12</v>
      </c>
      <c r="F12" s="4">
        <f t="shared" si="0"/>
        <v>100</v>
      </c>
    </row>
    <row r="13" spans="1:6" x14ac:dyDescent="0.25">
      <c r="A13"/>
      <c r="B13" s="4" t="s">
        <v>3</v>
      </c>
      <c r="C13" s="4">
        <v>0</v>
      </c>
      <c r="D13" s="4" t="s">
        <v>49</v>
      </c>
      <c r="E13" s="4">
        <f>SUMPRODUCT((INDEX([1]Rohdaten!$A$2:$GG$9999,,MATCH(B13,[1]Rohdaten!$1:$1,))&amp;""=C13&amp;"")*([1]Rohdaten!$A$2:$A$9999&lt;&gt;""))</f>
        <v>87</v>
      </c>
      <c r="F13" s="4" t="str">
        <f t="shared" si="0"/>
        <v/>
      </c>
    </row>
    <row r="14" spans="1:6" x14ac:dyDescent="0.25">
      <c r="A14"/>
      <c r="B14" s="4" t="s">
        <v>3</v>
      </c>
      <c r="C14" s="4">
        <v>1</v>
      </c>
      <c r="D14" s="4" t="s">
        <v>50</v>
      </c>
      <c r="E14" s="4">
        <f>SUMPRODUCT((INDEX([1]Rohdaten!$A$2:$GG$9999,,MATCH(B14,[1]Rohdaten!$1:$1,))&amp;""=C14&amp;"")*([1]Rohdaten!$A$2:$A$9999&lt;&gt;""))</f>
        <v>1</v>
      </c>
      <c r="F14" s="4" t="str">
        <f t="shared" si="0"/>
        <v/>
      </c>
    </row>
    <row r="15" spans="1:6" x14ac:dyDescent="0.25">
      <c r="A15" t="s">
        <v>123</v>
      </c>
      <c r="B15" s="4" t="s">
        <v>4</v>
      </c>
      <c r="C15" s="4"/>
      <c r="D15" s="4" t="s">
        <v>48</v>
      </c>
      <c r="E15" s="4">
        <f>SUMPRODUCT((INDEX([1]Rohdaten!$A$2:$GG$9999,,MATCH(B15,[1]Rohdaten!$1:$1,))&amp;""=C15&amp;"")*([1]Rohdaten!$A$2:$A$9999&lt;&gt;""))</f>
        <v>0</v>
      </c>
      <c r="F15" s="4">
        <f t="shared" si="0"/>
        <v>100</v>
      </c>
    </row>
    <row r="16" spans="1:6" x14ac:dyDescent="0.25">
      <c r="A16"/>
      <c r="B16" s="4" t="s">
        <v>4</v>
      </c>
      <c r="C16" s="4">
        <v>0</v>
      </c>
      <c r="D16" s="4" t="s">
        <v>49</v>
      </c>
      <c r="E16" s="4">
        <f>SUMPRODUCT((INDEX([1]Rohdaten!$A$2:$GG$9999,,MATCH(B16,[1]Rohdaten!$1:$1,))&amp;""=C16&amp;"")*([1]Rohdaten!$A$2:$A$9999&lt;&gt;""))</f>
        <v>98</v>
      </c>
      <c r="F16" s="4" t="str">
        <f t="shared" si="0"/>
        <v/>
      </c>
    </row>
    <row r="17" spans="1:6" x14ac:dyDescent="0.25">
      <c r="A17"/>
      <c r="B17" s="4" t="s">
        <v>4</v>
      </c>
      <c r="C17" s="4">
        <v>1</v>
      </c>
      <c r="D17" s="4" t="s">
        <v>50</v>
      </c>
      <c r="E17" s="4">
        <f>SUMPRODUCT((INDEX([1]Rohdaten!$A$2:$GG$9999,,MATCH(B17,[1]Rohdaten!$1:$1,))&amp;""=C17&amp;"")*([1]Rohdaten!$A$2:$A$9999&lt;&gt;""))</f>
        <v>2</v>
      </c>
      <c r="F17" s="4" t="str">
        <f t="shared" si="0"/>
        <v/>
      </c>
    </row>
    <row r="18" spans="1:6" x14ac:dyDescent="0.25">
      <c r="A18" t="s">
        <v>106</v>
      </c>
      <c r="B18" s="4" t="s">
        <v>5</v>
      </c>
      <c r="C18" s="4"/>
      <c r="D18" s="4" t="s">
        <v>48</v>
      </c>
      <c r="E18" s="4">
        <f>SUMPRODUCT((INDEX([1]Rohdaten!$A$2:$GG$9999,,MATCH(B18,[1]Rohdaten!$1:$1,))&amp;""=C18&amp;"")*([1]Rohdaten!$A$2:$A$9999&lt;&gt;""))</f>
        <v>0</v>
      </c>
      <c r="F18" s="4">
        <f t="shared" si="0"/>
        <v>100</v>
      </c>
    </row>
    <row r="19" spans="1:6" x14ac:dyDescent="0.25">
      <c r="A19"/>
      <c r="B19" s="4" t="s">
        <v>5</v>
      </c>
      <c r="C19" s="4">
        <v>0</v>
      </c>
      <c r="D19" s="4" t="s">
        <v>49</v>
      </c>
      <c r="E19" s="4">
        <f>SUMPRODUCT((INDEX([1]Rohdaten!$A$2:$GG$9999,,MATCH(B19,[1]Rohdaten!$1:$1,))&amp;""=C19&amp;"")*([1]Rohdaten!$A$2:$A$9999&lt;&gt;""))</f>
        <v>3</v>
      </c>
      <c r="F19" s="4" t="str">
        <f t="shared" si="0"/>
        <v/>
      </c>
    </row>
    <row r="20" spans="1:6" x14ac:dyDescent="0.25">
      <c r="A20"/>
      <c r="B20" s="4" t="s">
        <v>5</v>
      </c>
      <c r="C20" s="4">
        <v>1</v>
      </c>
      <c r="D20" s="4" t="s">
        <v>50</v>
      </c>
      <c r="E20" s="4">
        <f>SUMPRODUCT((INDEX([1]Rohdaten!$A$2:$GG$9999,,MATCH(B20,[1]Rohdaten!$1:$1,))&amp;""=C20&amp;"")*([1]Rohdaten!$A$2:$A$9999&lt;&gt;""))</f>
        <v>97</v>
      </c>
      <c r="F20" s="4" t="str">
        <f t="shared" si="0"/>
        <v/>
      </c>
    </row>
    <row r="21" spans="1:6" x14ac:dyDescent="0.25">
      <c r="A21" t="s">
        <v>107</v>
      </c>
      <c r="B21" s="4" t="s">
        <v>6</v>
      </c>
      <c r="C21" s="4"/>
      <c r="D21" s="4" t="s">
        <v>48</v>
      </c>
      <c r="E21" s="4">
        <f>SUMPRODUCT((INDEX([1]Rohdaten!$A$2:$GG$9999,,MATCH(B21,[1]Rohdaten!$1:$1,))&amp;""=C21&amp;"")*([1]Rohdaten!$A$2:$A$9999&lt;&gt;""))</f>
        <v>0</v>
      </c>
      <c r="F21" s="4">
        <f t="shared" ref="F21:F31" si="1">IF(MATCH(B21,$B:$B,0)=ROW(B21),SUM(E21:E31),"")</f>
        <v>100</v>
      </c>
    </row>
    <row r="22" spans="1:6" x14ac:dyDescent="0.25">
      <c r="A22"/>
      <c r="B22" s="4" t="s">
        <v>6</v>
      </c>
      <c r="C22" s="4">
        <v>0</v>
      </c>
      <c r="D22" s="5" t="s">
        <v>61</v>
      </c>
      <c r="E22" s="4">
        <f>SUMPRODUCT((INDEX([1]Rohdaten!$A$2:$GG$9999,,MATCH(B22,[1]Rohdaten!$1:$1,))&amp;""=C22&amp;"")*([1]Rohdaten!$A$2:$A$9999&lt;&gt;""))</f>
        <v>0</v>
      </c>
      <c r="F22" s="4" t="str">
        <f t="shared" si="1"/>
        <v/>
      </c>
    </row>
    <row r="23" spans="1:6" x14ac:dyDescent="0.25">
      <c r="A23"/>
      <c r="B23" s="4" t="s">
        <v>6</v>
      </c>
      <c r="C23" s="4">
        <v>8</v>
      </c>
      <c r="D23" s="5" t="s">
        <v>62</v>
      </c>
      <c r="E23" s="4">
        <f>SUMPRODUCT((INDEX([1]Rohdaten!$A$2:$GG$9999,,MATCH(B23,[1]Rohdaten!$1:$1,))&amp;""=C23&amp;"")*([1]Rohdaten!$A$2:$A$9999&lt;&gt;""))</f>
        <v>0</v>
      </c>
      <c r="F23" s="4" t="str">
        <f t="shared" si="1"/>
        <v/>
      </c>
    </row>
    <row r="24" spans="1:6" x14ac:dyDescent="0.25">
      <c r="A24"/>
      <c r="B24" s="4" t="s">
        <v>6</v>
      </c>
      <c r="C24" s="4">
        <v>1</v>
      </c>
      <c r="D24" s="5" t="s">
        <v>63</v>
      </c>
      <c r="E24" s="4">
        <f>SUMPRODUCT((INDEX([1]Rohdaten!$A$2:$GG$9999,,MATCH(B24,[1]Rohdaten!$1:$1,))&amp;""=C24&amp;"")*([1]Rohdaten!$A$2:$A$9999&lt;&gt;""))</f>
        <v>0</v>
      </c>
      <c r="F24" s="4" t="str">
        <f t="shared" si="1"/>
        <v/>
      </c>
    </row>
    <row r="25" spans="1:6" x14ac:dyDescent="0.25">
      <c r="A25"/>
      <c r="B25" s="4" t="s">
        <v>6</v>
      </c>
      <c r="C25" s="4">
        <v>2</v>
      </c>
      <c r="D25" s="5" t="s">
        <v>64</v>
      </c>
      <c r="E25" s="4">
        <f>SUMPRODUCT((INDEX([1]Rohdaten!$A$2:$GG$9999,,MATCH(B25,[1]Rohdaten!$1:$1,))&amp;""=C25&amp;"")*([1]Rohdaten!$A$2:$A$9999&lt;&gt;""))</f>
        <v>18</v>
      </c>
      <c r="F25" s="4" t="str">
        <f t="shared" si="1"/>
        <v/>
      </c>
    </row>
    <row r="26" spans="1:6" x14ac:dyDescent="0.25">
      <c r="A26"/>
      <c r="B26" s="4" t="s">
        <v>6</v>
      </c>
      <c r="C26" s="4">
        <v>3</v>
      </c>
      <c r="D26" s="5" t="s">
        <v>65</v>
      </c>
      <c r="E26" s="4">
        <f>SUMPRODUCT((INDEX([1]Rohdaten!$A$2:$GG$9999,,MATCH(B26,[1]Rohdaten!$1:$1,))&amp;""=C26&amp;"")*([1]Rohdaten!$A$2:$A$9999&lt;&gt;""))</f>
        <v>34</v>
      </c>
      <c r="F26" s="4" t="str">
        <f t="shared" si="1"/>
        <v/>
      </c>
    </row>
    <row r="27" spans="1:6" x14ac:dyDescent="0.25">
      <c r="A27"/>
      <c r="B27" s="4" t="s">
        <v>6</v>
      </c>
      <c r="C27" s="4">
        <v>4</v>
      </c>
      <c r="D27" s="5" t="s">
        <v>66</v>
      </c>
      <c r="E27" s="4">
        <f>SUMPRODUCT((INDEX([1]Rohdaten!$A$2:$GG$9999,,MATCH(B27,[1]Rohdaten!$1:$1,))&amp;""=C27&amp;"")*([1]Rohdaten!$A$2:$A$9999&lt;&gt;""))</f>
        <v>0</v>
      </c>
      <c r="F27" s="4" t="str">
        <f t="shared" si="1"/>
        <v/>
      </c>
    </row>
    <row r="28" spans="1:6" x14ac:dyDescent="0.25">
      <c r="A28"/>
      <c r="B28" s="4" t="s">
        <v>6</v>
      </c>
      <c r="C28" s="4">
        <v>5</v>
      </c>
      <c r="D28" s="5" t="s">
        <v>67</v>
      </c>
      <c r="E28" s="4">
        <f>SUMPRODUCT((INDEX([1]Rohdaten!$A$2:$GG$9999,,MATCH(B28,[1]Rohdaten!$1:$1,))&amp;""=C28&amp;"")*([1]Rohdaten!$A$2:$A$9999&lt;&gt;""))</f>
        <v>0</v>
      </c>
      <c r="F28" s="4" t="str">
        <f t="shared" si="1"/>
        <v/>
      </c>
    </row>
    <row r="29" spans="1:6" x14ac:dyDescent="0.25">
      <c r="A29"/>
      <c r="B29" s="4" t="s">
        <v>6</v>
      </c>
      <c r="C29" s="4">
        <v>6</v>
      </c>
      <c r="D29" s="5" t="s">
        <v>68</v>
      </c>
      <c r="E29" s="4">
        <f>SUMPRODUCT((INDEX([1]Rohdaten!$A$2:$GG$9999,,MATCH(B29,[1]Rohdaten!$1:$1,))&amp;""=C29&amp;"")*([1]Rohdaten!$A$2:$A$9999&lt;&gt;""))</f>
        <v>45</v>
      </c>
      <c r="F29" s="4" t="str">
        <f t="shared" si="1"/>
        <v/>
      </c>
    </row>
    <row r="30" spans="1:6" x14ac:dyDescent="0.25">
      <c r="A30"/>
      <c r="B30" s="4" t="s">
        <v>6</v>
      </c>
      <c r="C30" s="4">
        <v>7</v>
      </c>
      <c r="D30" s="5" t="s">
        <v>69</v>
      </c>
      <c r="E30" s="4">
        <f>SUMPRODUCT((INDEX([1]Rohdaten!$A$2:$GG$9999,,MATCH(B30,[1]Rohdaten!$1:$1,))&amp;""=C30&amp;"")*([1]Rohdaten!$A$2:$A$9999&lt;&gt;""))</f>
        <v>3</v>
      </c>
      <c r="F30" s="4" t="str">
        <f t="shared" si="1"/>
        <v/>
      </c>
    </row>
    <row r="31" spans="1:6" x14ac:dyDescent="0.25">
      <c r="A31"/>
      <c r="B31" s="4" t="s">
        <v>6</v>
      </c>
      <c r="C31" s="4">
        <v>9</v>
      </c>
      <c r="D31" s="5" t="s">
        <v>70</v>
      </c>
      <c r="E31" s="4">
        <f>SUMPRODUCT((INDEX([1]Rohdaten!$A$2:$GG$9999,,MATCH(B31,[1]Rohdaten!$1:$1,))&amp;""=C31&amp;"")*([1]Rohdaten!$A$2:$A$9999&lt;&gt;""))</f>
        <v>0</v>
      </c>
      <c r="F31" s="4" t="str">
        <f t="shared" si="1"/>
        <v/>
      </c>
    </row>
    <row r="32" spans="1:6" x14ac:dyDescent="0.25">
      <c r="A32" t="s">
        <v>108</v>
      </c>
      <c r="B32" s="4" t="s">
        <v>7</v>
      </c>
      <c r="C32" s="4"/>
      <c r="D32" s="4" t="s">
        <v>48</v>
      </c>
      <c r="E32" s="4">
        <f>SUMPRODUCT((INDEX([1]Rohdaten!$A$2:$GG$9999,,MATCH(B32,[1]Rohdaten!$1:$1,))&amp;""=C32&amp;"")*([1]Rohdaten!$A$2:$A$9999&lt;&gt;""))</f>
        <v>0</v>
      </c>
      <c r="F32" s="4">
        <f>IF(MATCH(B32,$B:$B,0)=ROW(B32),SUM(E32:E38),"")</f>
        <v>100</v>
      </c>
    </row>
    <row r="33" spans="1:8" x14ac:dyDescent="0.25">
      <c r="A33"/>
      <c r="B33" s="4" t="s">
        <v>7</v>
      </c>
      <c r="C33" s="4">
        <v>0</v>
      </c>
      <c r="D33" s="4" t="s">
        <v>56</v>
      </c>
      <c r="E33" s="4">
        <f>SUMPRODUCT((INDEX([1]Rohdaten!$A$2:$GG$9999,,MATCH(B33,[1]Rohdaten!$1:$1,))&amp;""=C33&amp;"")*([1]Rohdaten!$A$2:$A$9999&lt;&gt;""))</f>
        <v>2</v>
      </c>
      <c r="F33" s="4" t="str">
        <f>IF(MATCH(B33,$B:$B,0)=ROW(B33),SUM(E33:E43),"")</f>
        <v/>
      </c>
    </row>
    <row r="34" spans="1:8" x14ac:dyDescent="0.25">
      <c r="A34"/>
      <c r="B34" s="4" t="s">
        <v>7</v>
      </c>
      <c r="C34" s="4">
        <v>1</v>
      </c>
      <c r="D34" s="4" t="s">
        <v>59</v>
      </c>
      <c r="E34" s="4">
        <f>SUMPRODUCT((INDEX([1]Rohdaten!$A$2:$GG$9999,,MATCH(B34,[1]Rohdaten!$1:$1,))&amp;""=C34&amp;"")*([1]Rohdaten!$A$2:$A$9999&lt;&gt;""))</f>
        <v>63</v>
      </c>
      <c r="F34" s="4" t="str">
        <f>IF(MATCH(B34,$B:$B,0)=ROW(B34),SUM(E34:E44),"")</f>
        <v/>
      </c>
    </row>
    <row r="35" spans="1:8" x14ac:dyDescent="0.25">
      <c r="A35"/>
      <c r="B35" s="4" t="s">
        <v>7</v>
      </c>
      <c r="C35" s="4">
        <v>2</v>
      </c>
      <c r="D35" s="4" t="s">
        <v>60</v>
      </c>
      <c r="E35" s="4">
        <f>SUMPRODUCT((INDEX([1]Rohdaten!$A$2:$GG$9999,,MATCH(B35,[1]Rohdaten!$1:$1,))&amp;""=C35&amp;"")*([1]Rohdaten!$A$2:$A$9999&lt;&gt;""))</f>
        <v>5</v>
      </c>
      <c r="F35" s="4" t="str">
        <f>IF(MATCH(B35,$B:$B,0)=ROW(B35),SUM(E35:E45),"")</f>
        <v/>
      </c>
    </row>
    <row r="36" spans="1:8" x14ac:dyDescent="0.25">
      <c r="A36"/>
      <c r="B36" s="4" t="s">
        <v>7</v>
      </c>
      <c r="C36" s="4">
        <v>3</v>
      </c>
      <c r="D36" s="4" t="s">
        <v>57</v>
      </c>
      <c r="E36" s="4">
        <f>SUMPRODUCT((INDEX([1]Rohdaten!$A$2:$GG$9999,,MATCH(B36,[1]Rohdaten!$1:$1,))&amp;""=C36&amp;"")*([1]Rohdaten!$A$2:$A$9999&lt;&gt;""))</f>
        <v>29</v>
      </c>
      <c r="F36" s="4" t="str">
        <f>IF(MATCH(B36,$B:$B,0)=ROW(B36),SUM(E36:E46),"")</f>
        <v/>
      </c>
    </row>
    <row r="37" spans="1:8" x14ac:dyDescent="0.25">
      <c r="A37"/>
      <c r="B37" s="4" t="s">
        <v>7</v>
      </c>
      <c r="C37" s="4">
        <v>4</v>
      </c>
      <c r="D37" s="4" t="s">
        <v>58</v>
      </c>
      <c r="E37" s="4">
        <f>SUMPRODUCT((INDEX([1]Rohdaten!$A$2:$GG$9999,,MATCH(B37,[1]Rohdaten!$1:$1,))&amp;""=C37&amp;"")*([1]Rohdaten!$A$2:$A$9999&lt;&gt;""))</f>
        <v>1</v>
      </c>
      <c r="F37" s="4" t="str">
        <f>IF(MATCH(B37,$B:$B,0)=ROW(B37),SUM(E37:E46),"")</f>
        <v/>
      </c>
    </row>
    <row r="38" spans="1:8" x14ac:dyDescent="0.25">
      <c r="A38" t="s">
        <v>102</v>
      </c>
      <c r="B38" s="4" t="s">
        <v>8</v>
      </c>
      <c r="C38" s="4"/>
      <c r="D38" s="4" t="s">
        <v>48</v>
      </c>
      <c r="E38" s="4">
        <f>SUMPRODUCT((INDEX([1]Rohdaten!$A$2:$GG$9999,,MATCH(B38,[1]Rohdaten!$1:$1,))&amp;""=C38&amp;"")*([1]Rohdaten!$A$2:$A$9999&lt;&gt;""))</f>
        <v>0</v>
      </c>
      <c r="F38" s="4">
        <f>IF(MATCH(B38,$B:$B,0)=ROW(B38),SUM(E38:E40),"")</f>
        <v>100</v>
      </c>
    </row>
    <row r="39" spans="1:8" x14ac:dyDescent="0.25">
      <c r="A39"/>
      <c r="B39" s="4" t="s">
        <v>8</v>
      </c>
      <c r="C39" s="4">
        <v>0</v>
      </c>
      <c r="D39" s="4" t="s">
        <v>49</v>
      </c>
      <c r="E39" s="4">
        <f>SUMPRODUCT((INDEX([1]Rohdaten!$A$2:$GG$9999,,MATCH(B39,[1]Rohdaten!$1:$1,))&amp;""=C39&amp;"")*([1]Rohdaten!$A$2:$A$9999&lt;&gt;""))</f>
        <v>1</v>
      </c>
      <c r="F39" s="4"/>
    </row>
    <row r="40" spans="1:8" x14ac:dyDescent="0.25">
      <c r="A40"/>
      <c r="B40" s="4" t="s">
        <v>8</v>
      </c>
      <c r="C40" s="4">
        <v>1</v>
      </c>
      <c r="D40" s="4" t="s">
        <v>50</v>
      </c>
      <c r="E40" s="4">
        <f>SUMPRODUCT((INDEX([1]Rohdaten!$A$2:$GG$9999,,MATCH(B40,[1]Rohdaten!$1:$1,))&amp;""=C40&amp;"")*([1]Rohdaten!$A$2:$A$9999&lt;&gt;""))</f>
        <v>99</v>
      </c>
      <c r="F40" s="4"/>
    </row>
    <row r="41" spans="1:8" x14ac:dyDescent="0.25">
      <c r="A41" t="s">
        <v>120</v>
      </c>
      <c r="B41" s="4" t="s">
        <v>9</v>
      </c>
      <c r="C41" s="4"/>
      <c r="D41" s="4" t="s">
        <v>48</v>
      </c>
      <c r="E41" s="4">
        <f>SUMPRODUCT((INDEX([1]Rohdaten!$A$2:$GG$9999,,MATCH(B41,[1]Rohdaten!$1:$1,))&amp;""=C41&amp;"")*([1]Rohdaten!$A$2:$A$9999&lt;&gt;""))</f>
        <v>0</v>
      </c>
      <c r="F41" s="4">
        <f>IF(MATCH(B41,$B:$B,0)=ROW(B41),SUM(E41:E43),"")</f>
        <v>100</v>
      </c>
    </row>
    <row r="42" spans="1:8" x14ac:dyDescent="0.25">
      <c r="A42"/>
      <c r="B42" s="4" t="s">
        <v>9</v>
      </c>
      <c r="C42" s="4">
        <v>0</v>
      </c>
      <c r="D42" s="4" t="s">
        <v>49</v>
      </c>
      <c r="E42" s="4">
        <f>SUMPRODUCT((INDEX([1]Rohdaten!$A$2:$GG$9999,,MATCH(B42,[1]Rohdaten!$1:$1,))&amp;""=C42&amp;"")*([1]Rohdaten!$A$2:$A$9999&lt;&gt;""))</f>
        <v>26</v>
      </c>
      <c r="F42" s="4" t="str">
        <f>IF(MATCH(B42,$B:$B,0)=ROW(B42),SUM(E42:E51),"")</f>
        <v/>
      </c>
    </row>
    <row r="43" spans="1:8" x14ac:dyDescent="0.25">
      <c r="A43"/>
      <c r="B43" s="4" t="s">
        <v>9</v>
      </c>
      <c r="C43" s="4">
        <v>1</v>
      </c>
      <c r="D43" s="4" t="s">
        <v>50</v>
      </c>
      <c r="E43" s="4">
        <f>SUMPRODUCT((INDEX([1]Rohdaten!$A$2:$GG$9999,,MATCH(B43,[1]Rohdaten!$1:$1,))&amp;""=C43&amp;"")*([1]Rohdaten!$A$2:$A$9999&lt;&gt;""))</f>
        <v>74</v>
      </c>
      <c r="F43" s="4" t="str">
        <f>IF(MATCH(B43,$B:$B,0)=ROW(B43),SUM(E43:E52),"")</f>
        <v/>
      </c>
    </row>
    <row r="44" spans="1:8" x14ac:dyDescent="0.25">
      <c r="A44" t="s">
        <v>103</v>
      </c>
      <c r="B44" s="4" t="s">
        <v>10</v>
      </c>
      <c r="C44" s="4"/>
      <c r="D44" s="4" t="s">
        <v>48</v>
      </c>
      <c r="E44" s="4">
        <f>SUMPRODUCT((INDEX([1]Rohdaten!$A$2:$GG$9999,,MATCH(B44,[1]Rohdaten!$1:$1,))&amp;""=C44&amp;"")*([1]Rohdaten!$A$2:$A$9999&lt;&gt;""))</f>
        <v>0</v>
      </c>
      <c r="F44" s="4">
        <f>IF(MATCH(B44,$B:$B,0)=ROW(B44),SUM(E44:E46),"")</f>
        <v>100</v>
      </c>
      <c r="H44" s="21"/>
    </row>
    <row r="45" spans="1:8" x14ac:dyDescent="0.25">
      <c r="A45"/>
      <c r="B45" s="4" t="s">
        <v>10</v>
      </c>
      <c r="C45" s="4">
        <v>0</v>
      </c>
      <c r="D45" s="4" t="s">
        <v>49</v>
      </c>
      <c r="E45" s="4">
        <f>SUMPRODUCT((INDEX([1]Rohdaten!$A$2:$GG$9999,,MATCH(B45,[1]Rohdaten!$1:$1,))&amp;""=C45&amp;"")*([1]Rohdaten!$A$2:$A$9999&lt;&gt;""))</f>
        <v>70</v>
      </c>
      <c r="F45" s="4" t="str">
        <f>IF(MATCH(B45,$B:$B,0)=ROW(B45),SUM(E45:E46),"")</f>
        <v/>
      </c>
      <c r="H45" s="21"/>
    </row>
    <row r="46" spans="1:8" x14ac:dyDescent="0.25">
      <c r="A46"/>
      <c r="B46" s="4" t="s">
        <v>10</v>
      </c>
      <c r="C46" s="4">
        <v>1</v>
      </c>
      <c r="D46" s="4" t="s">
        <v>50</v>
      </c>
      <c r="E46" s="4">
        <f>SUMPRODUCT((INDEX([1]Rohdaten!$A$2:$GG$9999,,MATCH(B46,[1]Rohdaten!$1:$1,))&amp;""=C46&amp;"")*([1]Rohdaten!$A$2:$A$9999&lt;&gt;""))</f>
        <v>30</v>
      </c>
      <c r="F46" s="4" t="str">
        <f>IF(MATCH(B46,$B:$B,0)=ROW(B46),SUM(E46:E47),"")</f>
        <v/>
      </c>
    </row>
    <row r="47" spans="1:8" x14ac:dyDescent="0.25">
      <c r="A47" t="s">
        <v>71</v>
      </c>
      <c r="B47" s="7" t="s">
        <v>84</v>
      </c>
      <c r="C47" s="6"/>
      <c r="D47" s="8" t="s">
        <v>72</v>
      </c>
      <c r="E47" s="4">
        <f>SUMPRODUCT((INDEX([1]Rohdaten!$A$2:$GG$9999,,MATCH(B47,[1]Rohdaten!$1:$1,))&amp;""=C47&amp;"")*([1]Rohdaten!$A$2:$A$9999&lt;&gt;""))</f>
        <v>0</v>
      </c>
      <c r="F47" s="4">
        <f>IF(MATCH(B47,$B:$B,0)=ROW(B47),SUM(E47:E51),"")</f>
        <v>100</v>
      </c>
    </row>
    <row r="48" spans="1:8" x14ac:dyDescent="0.25">
      <c r="A48"/>
      <c r="B48" s="4" t="s">
        <v>84</v>
      </c>
      <c r="C48" s="9">
        <v>0</v>
      </c>
      <c r="D48" s="5" t="s">
        <v>49</v>
      </c>
      <c r="E48" s="4">
        <f>SUMPRODUCT((INDEX([1]Rohdaten!$A$2:$GG$9999,,MATCH(B48,[1]Rohdaten!$1:$1,))&amp;""=C48&amp;"")*([1]Rohdaten!$A$2:$A$9999&lt;&gt;""))</f>
        <v>54</v>
      </c>
      <c r="F48" s="4" t="str">
        <f t="shared" ref="F48:F57" si="2">IF(MATCH(B48,$B:$B,0)=ROW(B48),SUM(E48:E50),"")</f>
        <v/>
      </c>
    </row>
    <row r="49" spans="1:6" x14ac:dyDescent="0.25">
      <c r="A49"/>
      <c r="B49" s="4" t="s">
        <v>84</v>
      </c>
      <c r="C49" s="9">
        <v>1</v>
      </c>
      <c r="D49" s="5" t="s">
        <v>73</v>
      </c>
      <c r="E49" s="4">
        <f>SUMPRODUCT((INDEX([1]Rohdaten!$A$2:$GG$9999,,MATCH(B49,[1]Rohdaten!$1:$1,))&amp;""=C49&amp;"")*([1]Rohdaten!$A$2:$A$9999&lt;&gt;""))</f>
        <v>31</v>
      </c>
      <c r="F49" s="4" t="str">
        <f t="shared" si="2"/>
        <v/>
      </c>
    </row>
    <row r="50" spans="1:6" x14ac:dyDescent="0.25">
      <c r="A50"/>
      <c r="B50" s="4" t="s">
        <v>84</v>
      </c>
      <c r="C50" s="9">
        <v>2</v>
      </c>
      <c r="D50" s="5" t="s">
        <v>74</v>
      </c>
      <c r="E50" s="4">
        <f>SUMPRODUCT((INDEX([1]Rohdaten!$A$2:$GG$9999,,MATCH(B50,[1]Rohdaten!$1:$1,))&amp;""=C50&amp;"")*([1]Rohdaten!$A$2:$A$9999&lt;&gt;""))</f>
        <v>14</v>
      </c>
      <c r="F50" s="4" t="str">
        <f t="shared" si="2"/>
        <v/>
      </c>
    </row>
    <row r="51" spans="1:6" x14ac:dyDescent="0.25">
      <c r="A51"/>
      <c r="B51" s="4" t="s">
        <v>84</v>
      </c>
      <c r="C51" s="9">
        <v>3</v>
      </c>
      <c r="D51" s="5" t="s">
        <v>75</v>
      </c>
      <c r="E51" s="4">
        <f>SUMPRODUCT((INDEX([1]Rohdaten!$A$2:$GG$9999,,MATCH(B51,[1]Rohdaten!$1:$1,))&amp;""=C51&amp;"")*([1]Rohdaten!$A$2:$A$9999&lt;&gt;""))</f>
        <v>1</v>
      </c>
      <c r="F51" s="4" t="str">
        <f t="shared" si="2"/>
        <v/>
      </c>
    </row>
    <row r="52" spans="1:6" x14ac:dyDescent="0.25">
      <c r="A52" t="s">
        <v>76</v>
      </c>
      <c r="B52" s="7" t="s">
        <v>85</v>
      </c>
      <c r="C52" s="6"/>
      <c r="D52" s="8" t="s">
        <v>72</v>
      </c>
      <c r="E52" s="4">
        <f>SUMPRODUCT((INDEX([1]Rohdaten!$A$2:$GG$9999,,MATCH(B52,[1]Rohdaten!$1:$1,))&amp;""=C52&amp;"")*([1]Rohdaten!$A$2:$A$9999&lt;&gt;""))</f>
        <v>0</v>
      </c>
      <c r="F52" s="4">
        <f t="shared" si="2"/>
        <v>100</v>
      </c>
    </row>
    <row r="53" spans="1:6" x14ac:dyDescent="0.25">
      <c r="A53"/>
      <c r="B53" s="4" t="s">
        <v>85</v>
      </c>
      <c r="C53" s="9">
        <v>0</v>
      </c>
      <c r="D53" s="5" t="s">
        <v>49</v>
      </c>
      <c r="E53" s="4">
        <f>SUMPRODUCT((INDEX([1]Rohdaten!$A$2:$GG$9999,,MATCH(B53,[1]Rohdaten!$1:$1,))&amp;""=C53&amp;"")*([1]Rohdaten!$A$2:$A$9999&lt;&gt;""))</f>
        <v>48</v>
      </c>
      <c r="F53" s="4" t="str">
        <f t="shared" si="2"/>
        <v/>
      </c>
    </row>
    <row r="54" spans="1:6" x14ac:dyDescent="0.25">
      <c r="A54"/>
      <c r="B54" s="4" t="s">
        <v>85</v>
      </c>
      <c r="C54" s="9">
        <v>1</v>
      </c>
      <c r="D54" s="5" t="s">
        <v>50</v>
      </c>
      <c r="E54" s="4">
        <f>SUMPRODUCT((INDEX([1]Rohdaten!$A$2:$GG$9999,,MATCH(B54,[1]Rohdaten!$1:$1,))&amp;""=C54&amp;"")*([1]Rohdaten!$A$2:$A$9999&lt;&gt;""))</f>
        <v>52</v>
      </c>
      <c r="F54" s="4" t="str">
        <f t="shared" si="2"/>
        <v/>
      </c>
    </row>
    <row r="55" spans="1:6" x14ac:dyDescent="0.25">
      <c r="A55" t="s">
        <v>77</v>
      </c>
      <c r="B55" s="7" t="s">
        <v>13</v>
      </c>
      <c r="C55" s="6"/>
      <c r="D55" s="8" t="s">
        <v>72</v>
      </c>
      <c r="E55" s="4">
        <f>SUMPRODUCT((INDEX([1]Rohdaten!$A$2:$GG$9999,,MATCH(B55,[1]Rohdaten!$1:$1,))&amp;""=C55&amp;"")*([1]Rohdaten!$A$2:$A$9999&lt;&gt;""))</f>
        <v>0</v>
      </c>
      <c r="F55" s="4">
        <f t="shared" si="2"/>
        <v>100</v>
      </c>
    </row>
    <row r="56" spans="1:6" x14ac:dyDescent="0.25">
      <c r="A56"/>
      <c r="B56" s="4" t="s">
        <v>13</v>
      </c>
      <c r="C56" s="9">
        <v>0</v>
      </c>
      <c r="D56" s="5" t="s">
        <v>49</v>
      </c>
      <c r="E56" s="4">
        <f>SUMPRODUCT((INDEX([1]Rohdaten!$A$2:$GG$9999,,MATCH(B56,[1]Rohdaten!$1:$1,))&amp;""=C56&amp;"")*([1]Rohdaten!$A$2:$A$9999&lt;&gt;""))</f>
        <v>85</v>
      </c>
      <c r="F56" s="4" t="str">
        <f t="shared" si="2"/>
        <v/>
      </c>
    </row>
    <row r="57" spans="1:6" x14ac:dyDescent="0.25">
      <c r="A57"/>
      <c r="B57" s="4" t="s">
        <v>13</v>
      </c>
      <c r="C57" s="9">
        <v>1</v>
      </c>
      <c r="D57" s="5" t="s">
        <v>50</v>
      </c>
      <c r="E57" s="4">
        <f>SUMPRODUCT((INDEX([1]Rohdaten!$A$2:$GG$9999,,MATCH(B57,[1]Rohdaten!$1:$1,))&amp;""=C57&amp;"")*([1]Rohdaten!$A$2:$A$9999&lt;&gt;""))</f>
        <v>15</v>
      </c>
      <c r="F57" s="4" t="str">
        <f t="shared" si="2"/>
        <v/>
      </c>
    </row>
    <row r="58" spans="1:6" x14ac:dyDescent="0.25">
      <c r="A58" t="s">
        <v>78</v>
      </c>
      <c r="B58" s="7" t="s">
        <v>11</v>
      </c>
      <c r="C58" s="6"/>
      <c r="D58" s="8" t="s">
        <v>72</v>
      </c>
      <c r="E58" s="4">
        <f>SUMPRODUCT((INDEX([1]Rohdaten!$A$2:$GG$9999,,MATCH(B58,[1]Rohdaten!$1:$1,))&amp;""=C58&amp;"")*([1]Rohdaten!$A$2:$A$9999&lt;&gt;""))</f>
        <v>0</v>
      </c>
      <c r="F58" s="4">
        <f>IF(MATCH(B58,$B:$B,0)=ROW(B58),SUM(E58:E61),"")</f>
        <v>100</v>
      </c>
    </row>
    <row r="59" spans="1:6" x14ac:dyDescent="0.25">
      <c r="A59"/>
      <c r="B59" s="4" t="s">
        <v>11</v>
      </c>
      <c r="C59" s="9">
        <v>0</v>
      </c>
      <c r="D59" s="5" t="s">
        <v>49</v>
      </c>
      <c r="E59" s="4">
        <f>SUMPRODUCT((INDEX([1]Rohdaten!$A$2:$GG$9999,,MATCH(B59,[1]Rohdaten!$1:$1,))&amp;""=C59&amp;"")*([1]Rohdaten!$A$2:$A$9999&lt;&gt;""))</f>
        <v>100</v>
      </c>
      <c r="F59" s="4" t="str">
        <f t="shared" ref="F59:F76" si="3">IF(MATCH(B59,$B:$B,0)=ROW(B59),SUM(E59:E61),"")</f>
        <v/>
      </c>
    </row>
    <row r="60" spans="1:6" x14ac:dyDescent="0.25">
      <c r="A60"/>
      <c r="B60" s="4" t="s">
        <v>11</v>
      </c>
      <c r="C60" s="9">
        <v>1</v>
      </c>
      <c r="D60" s="5" t="s">
        <v>131</v>
      </c>
      <c r="E60" s="4">
        <f>SUMPRODUCT((INDEX([1]Rohdaten!$A$2:$GG$9999,,MATCH(B60,[1]Rohdaten!$1:$1,))&amp;""=C60&amp;"")*([1]Rohdaten!$A$2:$A$9999&lt;&gt;""))</f>
        <v>0</v>
      </c>
      <c r="F60" s="4" t="str">
        <f t="shared" si="3"/>
        <v/>
      </c>
    </row>
    <row r="61" spans="1:6" x14ac:dyDescent="0.25">
      <c r="A61"/>
      <c r="B61" s="4" t="s">
        <v>11</v>
      </c>
      <c r="C61" s="9">
        <v>2</v>
      </c>
      <c r="D61" s="5" t="s">
        <v>132</v>
      </c>
      <c r="E61" s="4">
        <f>SUMPRODUCT((INDEX([1]Rohdaten!$A$2:$GG$9999,,MATCH(B61,[1]Rohdaten!$1:$1,))&amp;""=C61&amp;"")*([1]Rohdaten!$A$2:$A$9999&lt;&gt;""))</f>
        <v>0</v>
      </c>
      <c r="F61" s="4" t="str">
        <f t="shared" si="3"/>
        <v/>
      </c>
    </row>
    <row r="62" spans="1:6" x14ac:dyDescent="0.25">
      <c r="A62" t="s">
        <v>79</v>
      </c>
      <c r="B62" s="7" t="s">
        <v>15</v>
      </c>
      <c r="C62" s="6"/>
      <c r="D62" s="8" t="s">
        <v>72</v>
      </c>
      <c r="E62" s="4">
        <f>SUMPRODUCT((INDEX([1]Rohdaten!$A$2:$GG$9999,,MATCH(B62,[1]Rohdaten!$1:$1,))&amp;""=C62&amp;"")*([1]Rohdaten!$A$2:$A$9999&lt;&gt;""))</f>
        <v>0</v>
      </c>
      <c r="F62" s="4">
        <f t="shared" si="3"/>
        <v>100</v>
      </c>
    </row>
    <row r="63" spans="1:6" x14ac:dyDescent="0.25">
      <c r="A63"/>
      <c r="B63" s="4" t="s">
        <v>15</v>
      </c>
      <c r="C63" s="9">
        <v>0</v>
      </c>
      <c r="D63" s="5" t="s">
        <v>49</v>
      </c>
      <c r="E63" s="4">
        <f>SUMPRODUCT((INDEX([1]Rohdaten!$A$2:$GG$9999,,MATCH(B63,[1]Rohdaten!$1:$1,))&amp;""=C63&amp;"")*([1]Rohdaten!$A$2:$A$9999&lt;&gt;""))</f>
        <v>90</v>
      </c>
      <c r="F63" s="4" t="str">
        <f t="shared" si="3"/>
        <v/>
      </c>
    </row>
    <row r="64" spans="1:6" x14ac:dyDescent="0.25">
      <c r="A64"/>
      <c r="B64" s="4" t="s">
        <v>15</v>
      </c>
      <c r="C64" s="9">
        <v>1</v>
      </c>
      <c r="D64" s="5" t="s">
        <v>50</v>
      </c>
      <c r="E64" s="4">
        <f>SUMPRODUCT((INDEX([1]Rohdaten!$A$2:$GG$9999,,MATCH(B64,[1]Rohdaten!$1:$1,))&amp;""=C64&amp;"")*([1]Rohdaten!$A$2:$A$9999&lt;&gt;""))</f>
        <v>10</v>
      </c>
      <c r="F64" s="4" t="str">
        <f t="shared" si="3"/>
        <v/>
      </c>
    </row>
    <row r="65" spans="1:6" x14ac:dyDescent="0.25">
      <c r="A65" t="s">
        <v>80</v>
      </c>
      <c r="B65" s="7" t="s">
        <v>14</v>
      </c>
      <c r="C65" s="6"/>
      <c r="D65" s="8" t="s">
        <v>72</v>
      </c>
      <c r="E65" s="4">
        <f>SUMPRODUCT((INDEX([1]Rohdaten!$A$2:$GG$9999,,MATCH(B65,[1]Rohdaten!$1:$1,))&amp;""=C65&amp;"")*([1]Rohdaten!$A$2:$A$9999&lt;&gt;""))</f>
        <v>0</v>
      </c>
      <c r="F65" s="4">
        <f t="shared" si="3"/>
        <v>100</v>
      </c>
    </row>
    <row r="66" spans="1:6" x14ac:dyDescent="0.25">
      <c r="A66"/>
      <c r="B66" s="4" t="s">
        <v>14</v>
      </c>
      <c r="C66" s="9">
        <v>0</v>
      </c>
      <c r="D66" s="5" t="s">
        <v>49</v>
      </c>
      <c r="E66" s="4">
        <f>SUMPRODUCT((INDEX([1]Rohdaten!$A$2:$GG$9999,,MATCH(B66,[1]Rohdaten!$1:$1,))&amp;""=C66&amp;"")*([1]Rohdaten!$A$2:$A$9999&lt;&gt;""))</f>
        <v>100</v>
      </c>
      <c r="F66" s="4" t="str">
        <f t="shared" si="3"/>
        <v/>
      </c>
    </row>
    <row r="67" spans="1:6" x14ac:dyDescent="0.25">
      <c r="A67"/>
      <c r="B67" s="4" t="s">
        <v>14</v>
      </c>
      <c r="C67" s="9">
        <v>1</v>
      </c>
      <c r="D67" s="5" t="s">
        <v>50</v>
      </c>
      <c r="E67" s="4">
        <f>SUMPRODUCT((INDEX([1]Rohdaten!$A$2:$GG$9999,,MATCH(B67,[1]Rohdaten!$1:$1,))&amp;""=C67&amp;"")*([1]Rohdaten!$A$2:$A$9999&lt;&gt;""))</f>
        <v>0</v>
      </c>
      <c r="F67" s="4" t="str">
        <f t="shared" si="3"/>
        <v/>
      </c>
    </row>
    <row r="68" spans="1:6" x14ac:dyDescent="0.25">
      <c r="A68" t="s">
        <v>142</v>
      </c>
      <c r="B68" s="7" t="s">
        <v>86</v>
      </c>
      <c r="C68" s="6"/>
      <c r="D68" s="8" t="s">
        <v>72</v>
      </c>
      <c r="E68" s="4">
        <f>SUMPRODUCT((INDEX([1]Rohdaten!$A$2:$GG$9999,,MATCH(B68,[1]Rohdaten!$1:$1,))&amp;""=C68&amp;"")*([1]Rohdaten!$A$2:$A$9999&lt;&gt;""))</f>
        <v>0</v>
      </c>
      <c r="F68" s="4">
        <f t="shared" si="3"/>
        <v>100</v>
      </c>
    </row>
    <row r="69" spans="1:6" x14ac:dyDescent="0.25">
      <c r="A69"/>
      <c r="B69" s="4" t="s">
        <v>86</v>
      </c>
      <c r="C69" s="9">
        <v>0</v>
      </c>
      <c r="D69" s="5" t="s">
        <v>49</v>
      </c>
      <c r="E69" s="4">
        <f>SUMPRODUCT((INDEX([1]Rohdaten!$A$2:$GG$9999,,MATCH(B69,[1]Rohdaten!$1:$1,))&amp;""=C69&amp;"")*([1]Rohdaten!$A$2:$A$9999&lt;&gt;""))</f>
        <v>100</v>
      </c>
      <c r="F69" s="4" t="str">
        <f t="shared" si="3"/>
        <v/>
      </c>
    </row>
    <row r="70" spans="1:6" x14ac:dyDescent="0.25">
      <c r="A70"/>
      <c r="B70" s="4" t="s">
        <v>86</v>
      </c>
      <c r="C70" s="9">
        <v>1</v>
      </c>
      <c r="D70" s="5" t="s">
        <v>50</v>
      </c>
      <c r="E70" s="4">
        <f>SUMPRODUCT((INDEX([1]Rohdaten!$A$2:$GG$9999,,MATCH(B70,[1]Rohdaten!$1:$1,))&amp;""=C70&amp;"")*([1]Rohdaten!$A$2:$A$9999&lt;&gt;""))</f>
        <v>0</v>
      </c>
      <c r="F70" s="4" t="str">
        <f t="shared" si="3"/>
        <v/>
      </c>
    </row>
    <row r="71" spans="1:6" x14ac:dyDescent="0.25">
      <c r="A71" t="s">
        <v>81</v>
      </c>
      <c r="B71" s="7" t="s">
        <v>87</v>
      </c>
      <c r="C71" s="6"/>
      <c r="D71" s="8" t="s">
        <v>72</v>
      </c>
      <c r="E71" s="4">
        <f>SUMPRODUCT((INDEX([1]Rohdaten!$A$2:$GG$9999,,MATCH(B71,[1]Rohdaten!$1:$1,))&amp;""=C71&amp;"")*([1]Rohdaten!$A$2:$A$9999&lt;&gt;""))</f>
        <v>0</v>
      </c>
      <c r="F71" s="4">
        <f t="shared" si="3"/>
        <v>100</v>
      </c>
    </row>
    <row r="72" spans="1:6" x14ac:dyDescent="0.25">
      <c r="A72"/>
      <c r="B72" s="4" t="s">
        <v>87</v>
      </c>
      <c r="C72" s="9">
        <v>0</v>
      </c>
      <c r="D72" s="5" t="s">
        <v>49</v>
      </c>
      <c r="E72" s="4">
        <f>SUMPRODUCT((INDEX([1]Rohdaten!$A$2:$GG$9999,,MATCH(B72,[1]Rohdaten!$1:$1,))&amp;""=C72&amp;"")*([1]Rohdaten!$A$2:$A$9999&lt;&gt;""))</f>
        <v>100</v>
      </c>
      <c r="F72" s="4" t="str">
        <f t="shared" si="3"/>
        <v/>
      </c>
    </row>
    <row r="73" spans="1:6" x14ac:dyDescent="0.25">
      <c r="A73"/>
      <c r="B73" s="4" t="s">
        <v>87</v>
      </c>
      <c r="C73" s="9">
        <v>1</v>
      </c>
      <c r="D73" s="5" t="s">
        <v>50</v>
      </c>
      <c r="E73" s="4">
        <f>SUMPRODUCT((INDEX([1]Rohdaten!$A$2:$GG$9999,,MATCH(B73,[1]Rohdaten!$1:$1,))&amp;""=C73&amp;"")*([1]Rohdaten!$A$2:$A$9999&lt;&gt;""))</f>
        <v>0</v>
      </c>
      <c r="F73" s="4" t="str">
        <f t="shared" si="3"/>
        <v/>
      </c>
    </row>
    <row r="74" spans="1:6" x14ac:dyDescent="0.25">
      <c r="A74" t="s">
        <v>143</v>
      </c>
      <c r="B74" s="7" t="s">
        <v>88</v>
      </c>
      <c r="C74" s="6"/>
      <c r="D74" s="8" t="s">
        <v>72</v>
      </c>
      <c r="E74" s="4">
        <f>SUMPRODUCT((INDEX([1]Rohdaten!$A$2:$GG$9999,,MATCH(B74,[1]Rohdaten!$1:$1,))&amp;""=C74&amp;"")*([1]Rohdaten!$A$2:$A$9999&lt;&gt;""))</f>
        <v>0</v>
      </c>
      <c r="F74" s="4">
        <f t="shared" si="3"/>
        <v>100</v>
      </c>
    </row>
    <row r="75" spans="1:6" x14ac:dyDescent="0.25">
      <c r="A75"/>
      <c r="B75" s="4" t="s">
        <v>88</v>
      </c>
      <c r="C75" s="9">
        <v>0</v>
      </c>
      <c r="D75" s="5" t="s">
        <v>49</v>
      </c>
      <c r="E75" s="4">
        <f>SUMPRODUCT((INDEX([1]Rohdaten!$A$2:$GG$9999,,MATCH(B75,[1]Rohdaten!$1:$1,))&amp;""=C75&amp;"")*([1]Rohdaten!$A$2:$A$9999&lt;&gt;""))</f>
        <v>100</v>
      </c>
      <c r="F75" s="4" t="str">
        <f t="shared" si="3"/>
        <v/>
      </c>
    </row>
    <row r="76" spans="1:6" x14ac:dyDescent="0.25">
      <c r="A76"/>
      <c r="B76" s="4" t="s">
        <v>88</v>
      </c>
      <c r="C76" s="9">
        <v>1</v>
      </c>
      <c r="D76" s="5" t="s">
        <v>50</v>
      </c>
      <c r="E76" s="4">
        <f>SUMPRODUCT((INDEX([1]Rohdaten!$A$2:$GG$9999,,MATCH(B76,[1]Rohdaten!$1:$1,))&amp;""=C76&amp;"")*([1]Rohdaten!$A$2:$A$9999&lt;&gt;""))</f>
        <v>0</v>
      </c>
      <c r="F76" s="4" t="str">
        <f t="shared" si="3"/>
        <v/>
      </c>
    </row>
    <row r="77" spans="1:6" x14ac:dyDescent="0.25">
      <c r="A77" t="s">
        <v>82</v>
      </c>
      <c r="B77" s="7" t="s">
        <v>89</v>
      </c>
      <c r="C77" s="6"/>
      <c r="D77" s="8" t="s">
        <v>72</v>
      </c>
      <c r="E77" s="4">
        <f>SUMPRODUCT((INDEX([1]Rohdaten!$A$2:$GG$9999,,MATCH(B77,[1]Rohdaten!$1:$1,))&amp;""=C77&amp;"")*([1]Rohdaten!$A$2:$A$9999&lt;&gt;""))</f>
        <v>0</v>
      </c>
      <c r="F77" s="4">
        <f>IF(MATCH(B77,$B:$B,0)=ROW(B77),SUM(E77:E80),"")</f>
        <v>100</v>
      </c>
    </row>
    <row r="78" spans="1:6" x14ac:dyDescent="0.25">
      <c r="A78"/>
      <c r="B78" s="4" t="s">
        <v>89</v>
      </c>
      <c r="C78" s="9">
        <v>0</v>
      </c>
      <c r="D78" s="5" t="s">
        <v>49</v>
      </c>
      <c r="E78" s="4">
        <f>SUMPRODUCT((INDEX([1]Rohdaten!$A$2:$GG$9999,,MATCH(B78,[1]Rohdaten!$1:$1,))&amp;""=C78&amp;"")*([1]Rohdaten!$A$2:$A$9999&lt;&gt;""))</f>
        <v>100</v>
      </c>
      <c r="F78" s="4" t="str">
        <f t="shared" ref="F78:F84" si="4">IF(MATCH(B78,$B:$B,0)=ROW(B78),SUM(E78:E80),"")</f>
        <v/>
      </c>
    </row>
    <row r="79" spans="1:6" x14ac:dyDescent="0.25">
      <c r="A79"/>
      <c r="B79" s="4" t="s">
        <v>89</v>
      </c>
      <c r="C79" s="9">
        <v>1</v>
      </c>
      <c r="D79" s="5" t="s">
        <v>50</v>
      </c>
      <c r="E79" s="4">
        <f>SUMPRODUCT((INDEX([1]Rohdaten!$A$2:$GG$9999,,MATCH(B79,[1]Rohdaten!$1:$1,))&amp;""=C79&amp;"")*([1]Rohdaten!$A$2:$A$9999&lt;&gt;""))</f>
        <v>0</v>
      </c>
      <c r="F79" s="4" t="str">
        <f t="shared" si="4"/>
        <v/>
      </c>
    </row>
    <row r="80" spans="1:6" x14ac:dyDescent="0.25">
      <c r="A80"/>
      <c r="B80" s="4" t="s">
        <v>89</v>
      </c>
      <c r="C80" s="9">
        <v>2</v>
      </c>
      <c r="D80" s="5" t="s">
        <v>83</v>
      </c>
      <c r="E80" s="4">
        <f>SUMPRODUCT((INDEX([1]Rohdaten!$A$2:$GG$9999,,MATCH(B80,[1]Rohdaten!$1:$1,))&amp;""=C80&amp;"")*([1]Rohdaten!$A$2:$A$9999&lt;&gt;""))</f>
        <v>0</v>
      </c>
      <c r="F80" s="4" t="str">
        <f t="shared" si="4"/>
        <v/>
      </c>
    </row>
    <row r="81" spans="1:6" x14ac:dyDescent="0.25">
      <c r="A81" t="s">
        <v>144</v>
      </c>
      <c r="B81" s="7" t="s">
        <v>90</v>
      </c>
      <c r="C81" s="6"/>
      <c r="D81" s="8" t="s">
        <v>72</v>
      </c>
      <c r="E81" s="4">
        <f>SUMPRODUCT((INDEX([1]Rohdaten!$A$2:$GG$9999,,MATCH(B81,[1]Rohdaten!$1:$1,))&amp;""=C81&amp;"")*([1]Rohdaten!$A$2:$A$9999&lt;&gt;""))</f>
        <v>0</v>
      </c>
      <c r="F81" s="4">
        <f t="shared" si="4"/>
        <v>100</v>
      </c>
    </row>
    <row r="82" spans="1:6" x14ac:dyDescent="0.25">
      <c r="A82"/>
      <c r="B82" s="4" t="s">
        <v>90</v>
      </c>
      <c r="C82" s="9">
        <v>0</v>
      </c>
      <c r="D82" s="5" t="s">
        <v>49</v>
      </c>
      <c r="E82" s="4">
        <f>SUMPRODUCT((INDEX([1]Rohdaten!$A$2:$GG$9999,,MATCH(B82,[1]Rohdaten!$1:$1,))&amp;""=C82&amp;"")*([1]Rohdaten!$A$2:$A$9999&lt;&gt;""))</f>
        <v>82</v>
      </c>
      <c r="F82" s="4" t="str">
        <f t="shared" si="4"/>
        <v/>
      </c>
    </row>
    <row r="83" spans="1:6" x14ac:dyDescent="0.25">
      <c r="A83"/>
      <c r="B83" s="4" t="s">
        <v>90</v>
      </c>
      <c r="C83" s="9">
        <v>1</v>
      </c>
      <c r="D83" s="5" t="s">
        <v>50</v>
      </c>
      <c r="E83" s="4">
        <f>SUMPRODUCT((INDEX([1]Rohdaten!$A$2:$GG$9999,,MATCH(B83,[1]Rohdaten!$1:$1,))&amp;""=C83&amp;"")*([1]Rohdaten!$A$2:$A$9999&lt;&gt;""))</f>
        <v>18</v>
      </c>
      <c r="F83" s="4" t="str">
        <f t="shared" si="4"/>
        <v/>
      </c>
    </row>
    <row r="84" spans="1:6" x14ac:dyDescent="0.25">
      <c r="A84" t="s">
        <v>145</v>
      </c>
      <c r="B84" s="7" t="s">
        <v>12</v>
      </c>
      <c r="C84" s="6"/>
      <c r="D84" s="8" t="s">
        <v>72</v>
      </c>
      <c r="E84" s="4">
        <f>SUMPRODUCT((INDEX([1]Rohdaten!$A$2:$GG$9999,,MATCH(B84,[1]Rohdaten!$1:$1,))&amp;""=C84&amp;"")*([1]Rohdaten!$A$2:$A$9999&lt;&gt;""))</f>
        <v>0</v>
      </c>
      <c r="F84" s="4">
        <f t="shared" si="4"/>
        <v>100</v>
      </c>
    </row>
    <row r="85" spans="1:6" x14ac:dyDescent="0.25">
      <c r="A85"/>
      <c r="B85" s="4" t="s">
        <v>12</v>
      </c>
      <c r="C85" s="9">
        <v>0</v>
      </c>
      <c r="D85" s="5" t="s">
        <v>49</v>
      </c>
      <c r="E85" s="4">
        <f>SUMPRODUCT((INDEX([1]Rohdaten!$A$2:$GG$9999,,MATCH(B85,[1]Rohdaten!$1:$1,))&amp;""=C85&amp;"")*([1]Rohdaten!$A$2:$A$9999&lt;&gt;""))</f>
        <v>60</v>
      </c>
      <c r="F85" s="4" t="str">
        <f>IF(MATCH(B85,$B:$B,0)=ROW(B85),SUM(E85:E93),"")</f>
        <v/>
      </c>
    </row>
    <row r="86" spans="1:6" x14ac:dyDescent="0.25">
      <c r="A86"/>
      <c r="B86" s="4" t="s">
        <v>12</v>
      </c>
      <c r="C86" s="9">
        <v>1</v>
      </c>
      <c r="D86" s="5" t="s">
        <v>50</v>
      </c>
      <c r="E86" s="4">
        <f>SUMPRODUCT((INDEX([1]Rohdaten!$A$2:$GG$9999,,MATCH(B86,[1]Rohdaten!$1:$1,))&amp;""=C86&amp;"")*([1]Rohdaten!$A$2:$A$9999&lt;&gt;""))</f>
        <v>40</v>
      </c>
      <c r="F86" s="4" t="str">
        <f>IF(MATCH(B86,$B:$B,0)=ROW(B86),SUM(E86:E94),"")</f>
        <v/>
      </c>
    </row>
    <row r="87" spans="1:6" x14ac:dyDescent="0.25">
      <c r="A87" t="s">
        <v>109</v>
      </c>
      <c r="B87" t="s">
        <v>20</v>
      </c>
      <c r="C87" s="3">
        <v>20</v>
      </c>
      <c r="D87" s="2" t="s">
        <v>97</v>
      </c>
      <c r="E87" s="4">
        <f>SUMPRODUCT((INDEX([1]Rohdaten!$A$2:$GG$9999,,MATCH(B87,[1]Rohdaten!$1:$1,))&amp;""&lt;C87&amp;"")*([1]Rohdaten!$A$2:$A$9999&lt;&gt;""))</f>
        <v>0</v>
      </c>
      <c r="F87" s="4">
        <f>IF(MATCH(B87,$B:$B,0)=ROW(B87),SUM(E87:E90),"")</f>
        <v>100</v>
      </c>
    </row>
    <row r="88" spans="1:6" x14ac:dyDescent="0.25">
      <c r="A88"/>
      <c r="B88" t="s">
        <v>20</v>
      </c>
      <c r="C88" s="3">
        <v>30</v>
      </c>
      <c r="D88" s="2" t="s">
        <v>98</v>
      </c>
      <c r="E88" s="4">
        <f>SUMPRODUCT((INDEX([1]Rohdaten!$A$2:$GG$9999,,MATCH(B88,[1]Rohdaten!$1:$1,))&amp;""&lt;C88&amp;"")*([1]Rohdaten!$A$2:$A$9999&lt;&gt;""))-E87</f>
        <v>10</v>
      </c>
      <c r="F88" s="4"/>
    </row>
    <row r="89" spans="1:6" x14ac:dyDescent="0.25">
      <c r="A89"/>
      <c r="B89" t="s">
        <v>20</v>
      </c>
      <c r="C89" s="3">
        <v>40</v>
      </c>
      <c r="D89" s="2" t="s">
        <v>99</v>
      </c>
      <c r="E89" s="4">
        <f>SUMPRODUCT((INDEX([1]Rohdaten!$A$2:$GG$9999,,MATCH(B89,[1]Rohdaten!$1:$1,))&amp;""&lt;C89&amp;"")*([1]Rohdaten!$A$2:$A$9999&lt;&gt;""))-E88-E87</f>
        <v>54</v>
      </c>
      <c r="F89" s="4"/>
    </row>
    <row r="90" spans="1:6" x14ac:dyDescent="0.25">
      <c r="A90"/>
      <c r="B90" t="s">
        <v>20</v>
      </c>
      <c r="C90" s="3">
        <v>40</v>
      </c>
      <c r="D90" s="2" t="s">
        <v>100</v>
      </c>
      <c r="E90" s="4">
        <f>SUMPRODUCT((INDEX([1]Rohdaten!$A$2:$GG$9999,,MATCH(B90,[1]Rohdaten!$1:$1,))&amp;""&gt;=C90&amp;"")*([1]Rohdaten!$A$2:$A$9999&lt;&gt;""))</f>
        <v>36</v>
      </c>
      <c r="F90" s="4"/>
    </row>
    <row r="91" spans="1:6" x14ac:dyDescent="0.25">
      <c r="A91"/>
      <c r="C91" s="3"/>
      <c r="D91" s="2"/>
      <c r="E91" s="4"/>
      <c r="F91" s="4"/>
    </row>
    <row r="92" spans="1:6" x14ac:dyDescent="0.25">
      <c r="A92" s="13" t="s">
        <v>95</v>
      </c>
      <c r="B92" s="13" t="s">
        <v>117</v>
      </c>
      <c r="C92" s="14"/>
      <c r="D92" s="15"/>
      <c r="E92" s="13"/>
      <c r="F92" s="13"/>
    </row>
    <row r="93" spans="1:6" x14ac:dyDescent="0.25">
      <c r="A93" t="s">
        <v>91</v>
      </c>
      <c r="B93" s="4" t="s">
        <v>19</v>
      </c>
      <c r="C93" s="6"/>
      <c r="D93" s="8" t="s">
        <v>72</v>
      </c>
      <c r="E93" s="4">
        <f>SUMPRODUCT((INDEX([1]Rohdaten!$A$2:$GG$9999,,MATCH(B93,[1]Rohdaten!$1:$1,))&amp;""=C93&amp;"")*(INDEX([1]Rohdaten!$A$2:$GG$9999,,MATCH("end_date",[1]Rohdaten!$1:$1,))&lt;&gt;""))</f>
        <v>0</v>
      </c>
      <c r="F93" s="4">
        <f>IF(MATCH(B93,$B:$B,0)=ROW(B93),SUM(E93:E95),"")</f>
        <v>99</v>
      </c>
    </row>
    <row r="94" spans="1:6" x14ac:dyDescent="0.25">
      <c r="A94"/>
      <c r="B94" s="4" t="s">
        <v>19</v>
      </c>
      <c r="C94" s="9">
        <v>0</v>
      </c>
      <c r="D94" s="5" t="s">
        <v>49</v>
      </c>
      <c r="E94" s="4">
        <f>SUMPRODUCT((INDEX([1]Rohdaten!$A$2:$GG$9999,,MATCH(B94,[1]Rohdaten!$1:$1,))&amp;""=C94&amp;"")*(INDEX([1]Rohdaten!$A$2:$GG$9999,,MATCH("end_date",[1]Rohdaten!$1:$1,))&lt;&gt;""))</f>
        <v>39</v>
      </c>
      <c r="F94" s="4" t="str">
        <f>IF(MATCH(B94,$B:$B,0)=ROW(B94),SUM(E94:E96),"")</f>
        <v/>
      </c>
    </row>
    <row r="95" spans="1:6" x14ac:dyDescent="0.25">
      <c r="A95"/>
      <c r="B95" s="4" t="s">
        <v>19</v>
      </c>
      <c r="C95" s="9">
        <v>1</v>
      </c>
      <c r="D95" s="5" t="s">
        <v>50</v>
      </c>
      <c r="E95" s="4">
        <f>SUMPRODUCT((INDEX([1]Rohdaten!$A$2:$GG$9999,,MATCH(B95,[1]Rohdaten!$1:$1,))&amp;""=C95&amp;"")*(INDEX([1]Rohdaten!$A$2:$GG$9999,,MATCH("end_date",[1]Rohdaten!$1:$1,))&lt;&gt;""))</f>
        <v>60</v>
      </c>
      <c r="F95" s="4" t="str">
        <f>IF(MATCH(B95,$B:$B,0)=ROW(B95),SUM(E95:E97),"")</f>
        <v/>
      </c>
    </row>
    <row r="96" spans="1:6" x14ac:dyDescent="0.25">
      <c r="A96" t="s">
        <v>92</v>
      </c>
      <c r="B96" s="7" t="s">
        <v>16</v>
      </c>
      <c r="C96" s="6"/>
      <c r="D96" s="8" t="s">
        <v>72</v>
      </c>
      <c r="E96" s="4">
        <f>SUMPRODUCT((INDEX([1]Rohdaten!$A$2:$GG$9999,,MATCH(B96,[1]Rohdaten!$1:$1,))&amp;""=C96&amp;"")*(INDEX([1]Rohdaten!$A$2:$GG$9999,,MATCH("end_date",[1]Rohdaten!$1:$1,))&lt;&gt;""))</f>
        <v>0</v>
      </c>
      <c r="F96" s="4">
        <f>IF(MATCH(B96,$B:$B,0)=ROW(B96),SUM(E96:E98),"")</f>
        <v>99</v>
      </c>
    </row>
    <row r="97" spans="1:6" x14ac:dyDescent="0.25">
      <c r="A97"/>
      <c r="B97" s="4" t="s">
        <v>16</v>
      </c>
      <c r="C97" s="9">
        <v>0</v>
      </c>
      <c r="D97" s="5" t="s">
        <v>49</v>
      </c>
      <c r="E97" s="4">
        <f>SUMPRODUCT((INDEX([1]Rohdaten!$A$2:$GG$9999,,MATCH(B97,[1]Rohdaten!$1:$1,))&amp;""=C97&amp;"")*(INDEX([1]Rohdaten!$A$2:$GG$9999,,MATCH("end_date",[1]Rohdaten!$1:$1,))&lt;&gt;""))</f>
        <v>34</v>
      </c>
      <c r="F97" s="4" t="str">
        <f>IF(MATCH(B97,$B:$B,0)=ROW(B97),SUM(E97:E98),"")</f>
        <v/>
      </c>
    </row>
    <row r="98" spans="1:6" x14ac:dyDescent="0.25">
      <c r="A98"/>
      <c r="B98" s="4" t="s">
        <v>16</v>
      </c>
      <c r="C98" s="9">
        <v>1</v>
      </c>
      <c r="D98" s="5" t="s">
        <v>50</v>
      </c>
      <c r="E98" s="4">
        <f>SUMPRODUCT((INDEX([1]Rohdaten!$A$2:$GG$9999,,MATCH(B98,[1]Rohdaten!$1:$1,))&amp;""=C98&amp;"")*(INDEX([1]Rohdaten!$A$2:$GG$9999,,MATCH("end_date",[1]Rohdaten!$1:$1,))&lt;&gt;""))</f>
        <v>65</v>
      </c>
      <c r="F98" s="4" t="str">
        <f>IF(MATCH(B98,$B:$B,0)=ROW(B98),SUM(E98:E98),"")</f>
        <v/>
      </c>
    </row>
    <row r="99" spans="1:6" x14ac:dyDescent="0.25">
      <c r="A99" t="s">
        <v>93</v>
      </c>
      <c r="B99" s="7" t="s">
        <v>18</v>
      </c>
      <c r="C99" s="6"/>
      <c r="D99" s="8" t="s">
        <v>72</v>
      </c>
      <c r="E99" s="4">
        <f>SUMPRODUCT((INDEX([1]Rohdaten!$A$2:$GG$9999,,MATCH(B99,[1]Rohdaten!$1:$1,))&amp;""=C99&amp;"")*(INDEX([1]Rohdaten!$A$2:$GG$9999,,MATCH("end_date",[1]Rohdaten!$1:$1,))&lt;&gt;""))</f>
        <v>0</v>
      </c>
      <c r="F99" s="4">
        <f>IF(MATCH(B99,$B:$B,0)=ROW(B99),SUM(E99:E101),"")</f>
        <v>99</v>
      </c>
    </row>
    <row r="100" spans="1:6" x14ac:dyDescent="0.25">
      <c r="A100"/>
      <c r="B100" s="4" t="s">
        <v>18</v>
      </c>
      <c r="C100" s="9">
        <v>0</v>
      </c>
      <c r="D100" s="5" t="s">
        <v>49</v>
      </c>
      <c r="E100" s="4">
        <f>SUMPRODUCT((INDEX([1]Rohdaten!$A$2:$GG$9999,,MATCH(B100,[1]Rohdaten!$1:$1,))&amp;""=C100&amp;"")*(INDEX([1]Rohdaten!$A$2:$GG$9999,,MATCH("end_date",[1]Rohdaten!$1:$1,))&lt;&gt;""))</f>
        <v>95</v>
      </c>
      <c r="F100" s="4" t="str">
        <f>IF(MATCH(B100,$B:$B,0)=ROW(B100),SUM(E100:E102),"")</f>
        <v/>
      </c>
    </row>
    <row r="101" spans="1:6" x14ac:dyDescent="0.25">
      <c r="A101"/>
      <c r="B101" s="4" t="s">
        <v>18</v>
      </c>
      <c r="C101" s="9">
        <v>1</v>
      </c>
      <c r="D101" s="5" t="s">
        <v>50</v>
      </c>
      <c r="E101" s="4">
        <f>SUMPRODUCT((INDEX([1]Rohdaten!$A$2:$GG$9999,,MATCH(B101,[1]Rohdaten!$1:$1,))&amp;""=C101&amp;"")*(INDEX([1]Rohdaten!$A$2:$GG$9999,,MATCH("end_date",[1]Rohdaten!$1:$1,))&lt;&gt;""))</f>
        <v>4</v>
      </c>
      <c r="F101" s="4" t="str">
        <f>IF(MATCH(B101,$B:$B,0)=ROW(B101),SUM(E101:E103),"")</f>
        <v/>
      </c>
    </row>
    <row r="102" spans="1:6" x14ac:dyDescent="0.25">
      <c r="A102" t="s">
        <v>94</v>
      </c>
      <c r="B102" s="7" t="s">
        <v>17</v>
      </c>
      <c r="C102" s="6"/>
      <c r="D102" s="8" t="s">
        <v>72</v>
      </c>
      <c r="E102" s="4">
        <f>SUMPRODUCT((INDEX([1]Rohdaten!$A$2:$GG$9999,,MATCH(B102,[1]Rohdaten!$1:$1,))&amp;""=C102&amp;"")*(INDEX([1]Rohdaten!$A$2:$GG$9999,,MATCH("end_date",[1]Rohdaten!$1:$1,))&lt;&gt;""))</f>
        <v>0</v>
      </c>
      <c r="F102" s="4">
        <f>IF(MATCH(B102,$B:$B,0)=ROW(B102),SUM(E102:E104),"")</f>
        <v>99</v>
      </c>
    </row>
    <row r="103" spans="1:6" x14ac:dyDescent="0.25">
      <c r="A103"/>
      <c r="B103" s="4" t="s">
        <v>17</v>
      </c>
      <c r="C103" s="9">
        <v>0</v>
      </c>
      <c r="D103" s="5" t="s">
        <v>49</v>
      </c>
      <c r="E103" s="4">
        <f>SUMPRODUCT((INDEX([1]Rohdaten!$A$2:$GG$9999,,MATCH(B103,[1]Rohdaten!$1:$1,))&amp;""=C103&amp;"")*(INDEX([1]Rohdaten!$A$2:$GG$9999,,MATCH("end_date",[1]Rohdaten!$1:$1,))&lt;&gt;""))</f>
        <v>98</v>
      </c>
      <c r="F103" s="4" t="str">
        <f>IF(MATCH(B103,$B:$B,0)=ROW(B103),SUM(E103:E104),"")</f>
        <v/>
      </c>
    </row>
    <row r="104" spans="1:6" x14ac:dyDescent="0.25">
      <c r="A104"/>
      <c r="B104" s="4" t="s">
        <v>17</v>
      </c>
      <c r="C104" s="9">
        <v>1</v>
      </c>
      <c r="D104" s="5" t="s">
        <v>50</v>
      </c>
      <c r="E104" s="4">
        <f>SUMPRODUCT((INDEX([1]Rohdaten!$A$2:$GG$9999,,MATCH(B104,[1]Rohdaten!$1:$1,))&amp;""=C104&amp;"")*(INDEX([1]Rohdaten!$A$2:$GG$9999,,MATCH("end_date",[1]Rohdaten!$1:$1,))&lt;&gt;""))</f>
        <v>1</v>
      </c>
      <c r="F104" s="4" t="str">
        <f>IF(MATCH(B104,$B:$B,0)=ROW(B104),SUM(E104:E104),"")</f>
        <v/>
      </c>
    </row>
    <row r="105" spans="1:6" x14ac:dyDescent="0.25">
      <c r="A105" t="s">
        <v>130</v>
      </c>
      <c r="B105" s="7" t="s">
        <v>163</v>
      </c>
      <c r="C105" s="6"/>
      <c r="D105" s="8" t="s">
        <v>72</v>
      </c>
      <c r="E105" s="4">
        <f>SUMPRODUCT((INDEX([1]Rohdaten!$A$2:$GG$9999,,MATCH(B105,[1]Rohdaten!$1:$1,))&amp;""=C105&amp;"")*(INDEX([1]Rohdaten!$A$2:$GG$9999,,MATCH("end_date",[1]Rohdaten!$1:$1,))&lt;&gt;""))</f>
        <v>0</v>
      </c>
      <c r="F105" s="4">
        <f>IF(MATCH(B105,$B:$B,0)=ROW(B105),SUM(E105:E107),"")</f>
        <v>99</v>
      </c>
    </row>
    <row r="106" spans="1:6" x14ac:dyDescent="0.25">
      <c r="A106"/>
      <c r="B106" s="7" t="s">
        <v>163</v>
      </c>
      <c r="C106" s="9">
        <v>0</v>
      </c>
      <c r="D106" s="5" t="s">
        <v>49</v>
      </c>
      <c r="E106" s="4">
        <f>SUMPRODUCT((INDEX([1]Rohdaten!$A$2:$GG$9999,,MATCH(B106,[1]Rohdaten!$1:$1,))&amp;""=C106&amp;"")*(INDEX([1]Rohdaten!$A$2:$GG$9999,,MATCH("end_date",[1]Rohdaten!$1:$1,))&lt;&gt;""))</f>
        <v>44</v>
      </c>
      <c r="F106" s="4" t="str">
        <f>IF(MATCH(B106,$B:$B,0)=ROW(B106),SUM(E106:E107),"")</f>
        <v/>
      </c>
    </row>
    <row r="107" spans="1:6" x14ac:dyDescent="0.25">
      <c r="A107"/>
      <c r="B107" s="7" t="s">
        <v>163</v>
      </c>
      <c r="C107" s="9">
        <v>1</v>
      </c>
      <c r="D107" s="5" t="s">
        <v>50</v>
      </c>
      <c r="E107" s="4">
        <f>SUMPRODUCT((INDEX([1]Rohdaten!$A$2:$GG$9999,,MATCH(B107,[1]Rohdaten!$1:$1,))&amp;""=C107&amp;"")*(INDEX([1]Rohdaten!$A$2:$GG$9999,,MATCH("end_date",[1]Rohdaten!$1:$1,))&lt;&gt;""))</f>
        <v>55</v>
      </c>
      <c r="F107" s="4" t="str">
        <f>IF(MATCH(B107,$B:$B,0)=ROW(B107),SUM(E107:E107),"")</f>
        <v/>
      </c>
    </row>
    <row r="108" spans="1:6" x14ac:dyDescent="0.25">
      <c r="A108" s="12" t="s">
        <v>96</v>
      </c>
      <c r="B108" s="13" t="s">
        <v>119</v>
      </c>
      <c r="C108" s="12"/>
      <c r="D108" s="12"/>
      <c r="E108" s="13"/>
      <c r="F108" s="13"/>
    </row>
    <row r="109" spans="1:6" x14ac:dyDescent="0.25">
      <c r="A109"/>
      <c r="B109" t="s">
        <v>21</v>
      </c>
      <c r="C109" t="b">
        <v>1</v>
      </c>
      <c r="E109" s="4">
        <f>SUMPRODUCT((INDEX([1]Rohdaten!$A$2:$GG$9999,,MATCH(B109,[1]Rohdaten!$1:$1,))&amp;""=C109&amp;"")*([1]Rohdaten!$A$2:$A$9999&lt;&gt;""))</f>
        <v>52</v>
      </c>
      <c r="F109" s="4">
        <f t="shared" ref="F109:F135" si="5">IF(MATCH(B109,$B:$B,0)=ROW(B109),SUM(E109:E110),"")</f>
        <v>100</v>
      </c>
    </row>
    <row r="110" spans="1:6" x14ac:dyDescent="0.25">
      <c r="A110"/>
      <c r="B110" t="s">
        <v>21</v>
      </c>
      <c r="C110" t="b">
        <v>0</v>
      </c>
      <c r="E110" s="4">
        <f>SUMPRODUCT((INDEX([1]Rohdaten!$A$2:$GG$9999,,MATCH(B110,[1]Rohdaten!$1:$1,))&amp;""=C110&amp;"")*([1]Rohdaten!$A$2:$A$9999&lt;&gt;""))</f>
        <v>48</v>
      </c>
      <c r="F110" s="4" t="str">
        <f t="shared" si="5"/>
        <v/>
      </c>
    </row>
    <row r="111" spans="1:6" x14ac:dyDescent="0.25">
      <c r="A111"/>
      <c r="B111" t="s">
        <v>22</v>
      </c>
      <c r="C111" t="b">
        <v>1</v>
      </c>
      <c r="E111" s="4">
        <f>SUMPRODUCT((INDEX([1]Rohdaten!$A$2:$GG$9999,,MATCH(B111,[1]Rohdaten!$1:$1,))&amp;""=C111&amp;"")*([1]Rohdaten!$A$2:$A$9999&lt;&gt;""))</f>
        <v>4</v>
      </c>
      <c r="F111" s="4">
        <f t="shared" si="5"/>
        <v>100</v>
      </c>
    </row>
    <row r="112" spans="1:6" x14ac:dyDescent="0.25">
      <c r="A112"/>
      <c r="B112" t="s">
        <v>22</v>
      </c>
      <c r="C112" t="b">
        <v>0</v>
      </c>
      <c r="E112" s="4">
        <f>SUMPRODUCT((INDEX([1]Rohdaten!$A$2:$GG$9999,,MATCH(B112,[1]Rohdaten!$1:$1,))&amp;""=C112&amp;"")*([1]Rohdaten!$A$2:$A$9999&lt;&gt;""))</f>
        <v>96</v>
      </c>
      <c r="F112" s="4" t="str">
        <f t="shared" si="5"/>
        <v/>
      </c>
    </row>
    <row r="113" spans="1:6" x14ac:dyDescent="0.25">
      <c r="A113"/>
      <c r="B113" t="s">
        <v>23</v>
      </c>
      <c r="C113" t="b">
        <v>1</v>
      </c>
      <c r="E113" s="4">
        <f>SUMPRODUCT((INDEX([1]Rohdaten!$A$2:$GG$9999,,MATCH(B113,[1]Rohdaten!$1:$1,))&amp;""=C113&amp;"")*([1]Rohdaten!$A$2:$A$9999&lt;&gt;""))</f>
        <v>42</v>
      </c>
      <c r="F113" s="4">
        <f t="shared" si="5"/>
        <v>100</v>
      </c>
    </row>
    <row r="114" spans="1:6" x14ac:dyDescent="0.25">
      <c r="A114"/>
      <c r="B114" t="s">
        <v>23</v>
      </c>
      <c r="C114" t="b">
        <v>0</v>
      </c>
      <c r="E114" s="4">
        <f>SUMPRODUCT((INDEX([1]Rohdaten!$A$2:$GG$9999,,MATCH(B114,[1]Rohdaten!$1:$1,))&amp;""=C114&amp;"")*([1]Rohdaten!$A$2:$A$9999&lt;&gt;""))</f>
        <v>58</v>
      </c>
      <c r="F114" s="4" t="str">
        <f t="shared" si="5"/>
        <v/>
      </c>
    </row>
    <row r="115" spans="1:6" x14ac:dyDescent="0.25">
      <c r="A115"/>
      <c r="B115" t="s">
        <v>24</v>
      </c>
      <c r="C115" t="b">
        <v>1</v>
      </c>
      <c r="E115" s="4">
        <f>SUMPRODUCT((INDEX([1]Rohdaten!$A$2:$GG$9999,,MATCH(B115,[1]Rohdaten!$1:$1,))&amp;""=C115&amp;"")*([1]Rohdaten!$A$2:$A$9999&lt;&gt;""))</f>
        <v>41</v>
      </c>
      <c r="F115" s="4">
        <f t="shared" si="5"/>
        <v>100</v>
      </c>
    </row>
    <row r="116" spans="1:6" x14ac:dyDescent="0.25">
      <c r="A116"/>
      <c r="B116" t="s">
        <v>24</v>
      </c>
      <c r="C116" t="b">
        <v>0</v>
      </c>
      <c r="E116" s="4">
        <f>SUMPRODUCT((INDEX([1]Rohdaten!$A$2:$GG$9999,,MATCH(B116,[1]Rohdaten!$1:$1,))&amp;""=C116&amp;"")*([1]Rohdaten!$A$2:$A$9999&lt;&gt;""))</f>
        <v>59</v>
      </c>
      <c r="F116" s="4" t="str">
        <f t="shared" si="5"/>
        <v/>
      </c>
    </row>
    <row r="117" spans="1:6" x14ac:dyDescent="0.25">
      <c r="A117"/>
      <c r="B117" t="s">
        <v>25</v>
      </c>
      <c r="C117" t="b">
        <v>1</v>
      </c>
      <c r="E117" s="4">
        <f>SUMPRODUCT((INDEX([1]Rohdaten!$A$2:$GG$9999,,MATCH(B117,[1]Rohdaten!$1:$1,))&amp;""=C117&amp;"")*([1]Rohdaten!$A$2:$A$9999&lt;&gt;""))</f>
        <v>6</v>
      </c>
      <c r="F117" s="4">
        <f t="shared" si="5"/>
        <v>100</v>
      </c>
    </row>
    <row r="118" spans="1:6" x14ac:dyDescent="0.25">
      <c r="A118"/>
      <c r="B118" t="s">
        <v>25</v>
      </c>
      <c r="C118" t="b">
        <v>0</v>
      </c>
      <c r="D118" s="45"/>
      <c r="E118" s="4">
        <f>SUMPRODUCT((INDEX([1]Rohdaten!$A$2:$GG$9999,,MATCH(B118,[1]Rohdaten!$1:$1,))&amp;""=C118&amp;"")*([1]Rohdaten!$A$2:$A$9999&lt;&gt;""))</f>
        <v>94</v>
      </c>
      <c r="F118" s="4" t="str">
        <f t="shared" si="5"/>
        <v/>
      </c>
    </row>
    <row r="119" spans="1:6" x14ac:dyDescent="0.25">
      <c r="A119"/>
      <c r="B119" t="s">
        <v>26</v>
      </c>
      <c r="C119" t="b">
        <v>1</v>
      </c>
      <c r="E119" s="4">
        <f>SUMPRODUCT((INDEX([1]Rohdaten!$A$2:$GG$9999,,MATCH(B119,[1]Rohdaten!$1:$1,))&amp;""=C119&amp;"")*([1]Rohdaten!$A$2:$A$9999&lt;&gt;""))</f>
        <v>1</v>
      </c>
      <c r="F119" s="4">
        <f t="shared" si="5"/>
        <v>100</v>
      </c>
    </row>
    <row r="120" spans="1:6" x14ac:dyDescent="0.25">
      <c r="A120"/>
      <c r="B120" t="s">
        <v>26</v>
      </c>
      <c r="C120" t="b">
        <v>0</v>
      </c>
      <c r="E120" s="4">
        <f>SUMPRODUCT((INDEX([1]Rohdaten!$A$2:$GG$9999,,MATCH(B120,[1]Rohdaten!$1:$1,))&amp;""=C120&amp;"")*([1]Rohdaten!$A$2:$A$9999&lt;&gt;""))</f>
        <v>99</v>
      </c>
      <c r="F120" s="4" t="str">
        <f t="shared" si="5"/>
        <v/>
      </c>
    </row>
    <row r="121" spans="1:6" x14ac:dyDescent="0.25">
      <c r="A121"/>
      <c r="B121" t="s">
        <v>27</v>
      </c>
      <c r="C121" t="b">
        <v>1</v>
      </c>
      <c r="E121" s="4">
        <f>SUMPRODUCT((INDEX([1]Rohdaten!$A$2:$GG$9999,,MATCH(B121,[1]Rohdaten!$1:$1,))&amp;""=C121&amp;"")*([1]Rohdaten!$A$2:$A$9999&lt;&gt;""))</f>
        <v>2</v>
      </c>
      <c r="F121" s="4">
        <f t="shared" si="5"/>
        <v>100</v>
      </c>
    </row>
    <row r="122" spans="1:6" x14ac:dyDescent="0.25">
      <c r="A122"/>
      <c r="B122" t="s">
        <v>27</v>
      </c>
      <c r="C122" t="b">
        <v>0</v>
      </c>
      <c r="E122" s="4">
        <f>SUMPRODUCT((INDEX([1]Rohdaten!$A$2:$GG$9999,,MATCH(B122,[1]Rohdaten!$1:$1,))&amp;""=C122&amp;"")*([1]Rohdaten!$A$2:$A$9999&lt;&gt;""))</f>
        <v>98</v>
      </c>
      <c r="F122" s="4" t="str">
        <f t="shared" si="5"/>
        <v/>
      </c>
    </row>
    <row r="123" spans="1:6" x14ac:dyDescent="0.25">
      <c r="A123"/>
      <c r="B123" t="s">
        <v>28</v>
      </c>
      <c r="C123" t="b">
        <v>1</v>
      </c>
      <c r="E123" s="4">
        <f>SUMPRODUCT((INDEX([1]Rohdaten!$A$2:$GG$9999,,MATCH(B123,[1]Rohdaten!$1:$1,))&amp;""=C123&amp;"")*([1]Rohdaten!$A$2:$A$9999&lt;&gt;""))</f>
        <v>1</v>
      </c>
      <c r="F123" s="4">
        <f t="shared" si="5"/>
        <v>100</v>
      </c>
    </row>
    <row r="124" spans="1:6" x14ac:dyDescent="0.25">
      <c r="A124"/>
      <c r="B124" t="s">
        <v>28</v>
      </c>
      <c r="C124" t="b">
        <v>0</v>
      </c>
      <c r="E124" s="4">
        <f>SUMPRODUCT((INDEX([1]Rohdaten!$A$2:$GG$9999,,MATCH(B124,[1]Rohdaten!$1:$1,))&amp;""=C124&amp;"")*([1]Rohdaten!$A$2:$A$9999&lt;&gt;""))</f>
        <v>99</v>
      </c>
      <c r="F124" s="4" t="str">
        <f t="shared" si="5"/>
        <v/>
      </c>
    </row>
    <row r="125" spans="1:6" x14ac:dyDescent="0.25">
      <c r="A125"/>
      <c r="B125" t="s">
        <v>29</v>
      </c>
      <c r="C125" t="b">
        <v>1</v>
      </c>
      <c r="E125" s="4">
        <f>SUMPRODUCT((INDEX([1]Rohdaten!$A$2:$GG$9999,,MATCH(B125,[1]Rohdaten!$1:$1,))&amp;""=C125&amp;"")*([1]Rohdaten!$A$2:$A$9999&lt;&gt;""))</f>
        <v>1</v>
      </c>
      <c r="F125" s="4">
        <f t="shared" si="5"/>
        <v>100</v>
      </c>
    </row>
    <row r="126" spans="1:6" x14ac:dyDescent="0.25">
      <c r="A126"/>
      <c r="B126" t="s">
        <v>29</v>
      </c>
      <c r="C126" t="b">
        <v>0</v>
      </c>
      <c r="E126" s="4">
        <f>SUMPRODUCT((INDEX([1]Rohdaten!$A$2:$GG$9999,,MATCH(B126,[1]Rohdaten!$1:$1,))&amp;""=C126&amp;"")*([1]Rohdaten!$A$2:$A$9999&lt;&gt;""))</f>
        <v>99</v>
      </c>
      <c r="F126" s="4" t="str">
        <f t="shared" si="5"/>
        <v/>
      </c>
    </row>
    <row r="127" spans="1:6" x14ac:dyDescent="0.25">
      <c r="A127"/>
      <c r="B127" t="s">
        <v>30</v>
      </c>
      <c r="C127" t="b">
        <v>1</v>
      </c>
      <c r="E127" s="4">
        <f>SUMPRODUCT((INDEX([1]Rohdaten!$A$2:$GG$9999,,MATCH(B127,[1]Rohdaten!$1:$1,))&amp;""=C127&amp;"")*([1]Rohdaten!$A$2:$A$9999&lt;&gt;""))</f>
        <v>64</v>
      </c>
      <c r="F127" s="4">
        <f t="shared" si="5"/>
        <v>100</v>
      </c>
    </row>
    <row r="128" spans="1:6" x14ac:dyDescent="0.25">
      <c r="A128"/>
      <c r="B128" t="s">
        <v>30</v>
      </c>
      <c r="C128" t="b">
        <v>0</v>
      </c>
      <c r="E128" s="4">
        <f>SUMPRODUCT((INDEX([1]Rohdaten!$A$2:$GG$9999,,MATCH(B128,[1]Rohdaten!$1:$1,))&amp;""=C128&amp;"")*([1]Rohdaten!$A$2:$A$9999&lt;&gt;""))</f>
        <v>36</v>
      </c>
      <c r="F128" s="4" t="str">
        <f t="shared" si="5"/>
        <v/>
      </c>
    </row>
    <row r="129" spans="1:8" x14ac:dyDescent="0.25">
      <c r="A129"/>
      <c r="B129" t="s">
        <v>31</v>
      </c>
      <c r="C129" t="b">
        <v>1</v>
      </c>
      <c r="E129" s="4">
        <f>SUMPRODUCT((INDEX([1]Rohdaten!$A$2:$GG$9999,,MATCH(B129,[1]Rohdaten!$1:$1,))&amp;""=C129&amp;"")*([1]Rohdaten!$A$2:$A$9999&lt;&gt;""))</f>
        <v>35</v>
      </c>
      <c r="F129" s="4">
        <f t="shared" si="5"/>
        <v>100</v>
      </c>
    </row>
    <row r="130" spans="1:8" x14ac:dyDescent="0.25">
      <c r="A130"/>
      <c r="B130" t="s">
        <v>31</v>
      </c>
      <c r="C130" t="b">
        <v>0</v>
      </c>
      <c r="E130" s="4">
        <f>SUMPRODUCT((INDEX([1]Rohdaten!$A$2:$GG$9999,,MATCH(B130,[1]Rohdaten!$1:$1,))&amp;""=C130&amp;"")*([1]Rohdaten!$A$2:$A$9999&lt;&gt;""))</f>
        <v>65</v>
      </c>
      <c r="F130" s="4" t="str">
        <f t="shared" si="5"/>
        <v/>
      </c>
    </row>
    <row r="131" spans="1:8" x14ac:dyDescent="0.25">
      <c r="A131"/>
      <c r="B131" t="s">
        <v>32</v>
      </c>
      <c r="C131" t="b">
        <v>1</v>
      </c>
      <c r="E131" s="4">
        <f>SUMPRODUCT((INDEX([1]Rohdaten!$A$2:$GG$9999,,MATCH(B131,[1]Rohdaten!$1:$1,))&amp;""=C131&amp;"")*([1]Rohdaten!$A$2:$A$9999&lt;&gt;""))</f>
        <v>26</v>
      </c>
      <c r="F131" s="4">
        <f t="shared" si="5"/>
        <v>100</v>
      </c>
    </row>
    <row r="132" spans="1:8" x14ac:dyDescent="0.25">
      <c r="A132"/>
      <c r="B132" t="s">
        <v>32</v>
      </c>
      <c r="C132" t="b">
        <v>0</v>
      </c>
      <c r="E132" s="4">
        <f>SUMPRODUCT((INDEX([1]Rohdaten!$A$2:$GG$9999,,MATCH(B132,[1]Rohdaten!$1:$1,))&amp;""=C132&amp;"")*([1]Rohdaten!$A$2:$A$9999&lt;&gt;""))</f>
        <v>74</v>
      </c>
      <c r="F132" s="4" t="str">
        <f t="shared" si="5"/>
        <v/>
      </c>
    </row>
    <row r="133" spans="1:8" x14ac:dyDescent="0.25">
      <c r="A133"/>
      <c r="B133" t="s">
        <v>33</v>
      </c>
      <c r="C133" t="b">
        <v>1</v>
      </c>
      <c r="E133" s="4">
        <f>SUMPRODUCT((INDEX([1]Rohdaten!$A$2:$GG$9999,,MATCH(B133,[1]Rohdaten!$1:$1,))&amp;""=C133&amp;"")*([1]Rohdaten!$A$2:$A$9999&lt;&gt;""))</f>
        <v>25</v>
      </c>
      <c r="F133" s="4">
        <f t="shared" si="5"/>
        <v>100</v>
      </c>
    </row>
    <row r="134" spans="1:8" x14ac:dyDescent="0.25">
      <c r="A134"/>
      <c r="B134" t="s">
        <v>33</v>
      </c>
      <c r="C134" t="b">
        <v>0</v>
      </c>
      <c r="E134" s="4">
        <f>SUMPRODUCT((INDEX([1]Rohdaten!$A$2:$GG$9999,,MATCH(B134,[1]Rohdaten!$1:$1,))&amp;""=C134&amp;"")*([1]Rohdaten!$A$2:$A$9999&lt;&gt;""))</f>
        <v>75</v>
      </c>
      <c r="F134" s="4" t="str">
        <f t="shared" si="5"/>
        <v/>
      </c>
    </row>
    <row r="135" spans="1:8" x14ac:dyDescent="0.25">
      <c r="A135"/>
      <c r="B135" t="s">
        <v>34</v>
      </c>
      <c r="C135" t="b">
        <v>1</v>
      </c>
      <c r="E135" s="4">
        <f>SUMPRODUCT((INDEX([1]Rohdaten!$A$2:$GG$9999,,MATCH(B135,[1]Rohdaten!$1:$1,))&amp;""=C135&amp;"")*([1]Rohdaten!$A$2:$A$9999&lt;&gt;""))</f>
        <v>30</v>
      </c>
      <c r="F135" s="4">
        <f t="shared" si="5"/>
        <v>100</v>
      </c>
    </row>
    <row r="136" spans="1:8" x14ac:dyDescent="0.25">
      <c r="A136"/>
      <c r="B136" t="s">
        <v>34</v>
      </c>
      <c r="C136" t="b">
        <v>0</v>
      </c>
      <c r="E136" s="4">
        <f>SUMPRODUCT((INDEX([1]Rohdaten!$A$2:$GG$9999,,MATCH(B136,[1]Rohdaten!$1:$1,))&amp;""=C136&amp;"")*([1]Rohdaten!$A$2:$A$9999&lt;&gt;""))</f>
        <v>70</v>
      </c>
      <c r="F136" s="4" t="str">
        <f t="shared" ref="F136" si="6">IF(MATCH(B136,$B:$B,0)=ROW(B136),SUM(E136:E137),"")</f>
        <v/>
      </c>
    </row>
    <row r="137" spans="1:8" x14ac:dyDescent="0.25">
      <c r="A137"/>
      <c r="B137" s="17" t="s">
        <v>35</v>
      </c>
      <c r="C137" s="24" t="b">
        <v>1</v>
      </c>
      <c r="D137" s="24"/>
      <c r="E137" s="4">
        <f>SUMPRODUCT((INDEX([1]Rohdaten!$A$2:$GG$9999,,MATCH($B137,[1]Rohdaten!$1:$1,))&amp;""=$C137&amp;"")*([1]Rohdaten!$A$2:$A$9999&lt;&gt;""))</f>
        <v>37</v>
      </c>
      <c r="F137" s="4">
        <f>IF(MATCH(B137,$B:$B,0)=ROW(B137),SUM(E137:E139),"")</f>
        <v>100</v>
      </c>
      <c r="G137" s="36"/>
      <c r="H137" s="4"/>
    </row>
    <row r="138" spans="1:8" x14ac:dyDescent="0.25">
      <c r="A138"/>
      <c r="B138" s="17" t="s">
        <v>35</v>
      </c>
      <c r="C138" s="24" t="b">
        <v>0</v>
      </c>
      <c r="D138" s="24"/>
      <c r="E138" s="4">
        <f>SUMPRODUCT((INDEX([1]Rohdaten!$A$2:$GG$9999,,MATCH($B138,[1]Rohdaten!$1:$1,))&amp;""=$C138&amp;"")*([1]Rohdaten!$A$2:$A$9999&lt;&gt;""))</f>
        <v>63</v>
      </c>
      <c r="F138" s="4" t="str">
        <f t="shared" ref="F138:F148" si="7">IF(MATCH(B138,$B:$B,0)=ROW(B138),SUM(E138:E140),"")</f>
        <v/>
      </c>
      <c r="G138" s="36"/>
      <c r="H138" s="4"/>
    </row>
    <row r="139" spans="1:8" x14ac:dyDescent="0.25">
      <c r="A139"/>
      <c r="B139" s="17" t="s">
        <v>35</v>
      </c>
      <c r="C139" s="24"/>
      <c r="D139" s="24" t="s">
        <v>48</v>
      </c>
      <c r="E139" s="4">
        <f>SUMPRODUCT((INDEX([1]Rohdaten!$A$2:$GG$9999,,MATCH($B139,[1]Rohdaten!$1:$1,))&amp;""=$C139&amp;"")*([1]Rohdaten!$A$2:$A$9999&lt;&gt;""))</f>
        <v>0</v>
      </c>
      <c r="F139" s="4" t="str">
        <f t="shared" si="7"/>
        <v/>
      </c>
      <c r="G139" s="36"/>
      <c r="H139" s="4"/>
    </row>
    <row r="140" spans="1:8" x14ac:dyDescent="0.25">
      <c r="A140"/>
      <c r="B140" s="17" t="s">
        <v>36</v>
      </c>
      <c r="C140" s="24" t="b">
        <v>1</v>
      </c>
      <c r="D140" s="24"/>
      <c r="E140" s="4">
        <f>SUMPRODUCT((INDEX([1]Rohdaten!$A$2:$GG$9999,,MATCH($B140,[1]Rohdaten!$1:$1,))&amp;""=$C140&amp;"")*([1]Rohdaten!$A$2:$A$9999&lt;&gt;""))</f>
        <v>0</v>
      </c>
      <c r="F140" s="4">
        <f t="shared" si="7"/>
        <v>100</v>
      </c>
      <c r="G140" s="36"/>
      <c r="H140" s="4"/>
    </row>
    <row r="141" spans="1:8" x14ac:dyDescent="0.25">
      <c r="A141"/>
      <c r="B141" s="17" t="s">
        <v>36</v>
      </c>
      <c r="C141" s="24" t="b">
        <v>0</v>
      </c>
      <c r="D141" s="24"/>
      <c r="E141" s="4">
        <f>SUMPRODUCT((INDEX([1]Rohdaten!$A$2:$GG$9999,,MATCH($B141,[1]Rohdaten!$1:$1,))&amp;""=$C141&amp;"")*([1]Rohdaten!$A$2:$A$9999&lt;&gt;""))</f>
        <v>99</v>
      </c>
      <c r="F141" s="4" t="str">
        <f t="shared" si="7"/>
        <v/>
      </c>
      <c r="G141" s="36"/>
      <c r="H141" s="4"/>
    </row>
    <row r="142" spans="1:8" x14ac:dyDescent="0.25">
      <c r="A142"/>
      <c r="B142" s="17" t="s">
        <v>36</v>
      </c>
      <c r="C142" s="24"/>
      <c r="D142" s="24" t="s">
        <v>48</v>
      </c>
      <c r="E142" s="4">
        <f>SUMPRODUCT((INDEX([1]Rohdaten!$A$2:$GG$9999,,MATCH($B142,[1]Rohdaten!$1:$1,))&amp;""=$C142&amp;"")*([1]Rohdaten!$A$2:$A$9999&lt;&gt;""))</f>
        <v>1</v>
      </c>
      <c r="F142" s="4" t="str">
        <f t="shared" si="7"/>
        <v/>
      </c>
      <c r="G142" s="36"/>
      <c r="H142" s="4"/>
    </row>
    <row r="143" spans="1:8" x14ac:dyDescent="0.25">
      <c r="A143"/>
      <c r="B143" s="17" t="s">
        <v>37</v>
      </c>
      <c r="C143" s="24" t="b">
        <v>1</v>
      </c>
      <c r="D143" s="24"/>
      <c r="E143" s="4">
        <f>SUMPRODUCT((INDEX([1]Rohdaten!$A$2:$GG$9999,,MATCH($B143,[1]Rohdaten!$1:$1,))&amp;""=$C143&amp;"")*([1]Rohdaten!$A$2:$A$9999&lt;&gt;""))</f>
        <v>2</v>
      </c>
      <c r="F143" s="4">
        <f t="shared" si="7"/>
        <v>100</v>
      </c>
      <c r="G143" s="36"/>
      <c r="H143" s="4"/>
    </row>
    <row r="144" spans="1:8" x14ac:dyDescent="0.25">
      <c r="A144"/>
      <c r="B144" s="17" t="s">
        <v>37</v>
      </c>
      <c r="C144" s="24" t="b">
        <v>0</v>
      </c>
      <c r="D144" s="24"/>
      <c r="E144" s="4">
        <f>SUMPRODUCT((INDEX([1]Rohdaten!$A$2:$GG$9999,,MATCH($B144,[1]Rohdaten!$1:$1,))&amp;""=$C144&amp;"")*([1]Rohdaten!$A$2:$A$9999&lt;&gt;""))</f>
        <v>98</v>
      </c>
      <c r="F144" s="4" t="str">
        <f t="shared" si="7"/>
        <v/>
      </c>
      <c r="G144" s="36"/>
      <c r="H144" s="4"/>
    </row>
    <row r="145" spans="1:8" x14ac:dyDescent="0.25">
      <c r="A145"/>
      <c r="B145" s="17" t="s">
        <v>37</v>
      </c>
      <c r="C145" s="24"/>
      <c r="D145" s="24" t="s">
        <v>48</v>
      </c>
      <c r="E145" s="4">
        <f>SUMPRODUCT((INDEX([1]Rohdaten!$A$2:$GG$9999,,MATCH($B145,[1]Rohdaten!$1:$1,))&amp;""=$C145&amp;"")*([1]Rohdaten!$A$2:$A$9999&lt;&gt;""))</f>
        <v>0</v>
      </c>
      <c r="F145" s="4" t="str">
        <f t="shared" si="7"/>
        <v/>
      </c>
      <c r="G145" s="36"/>
      <c r="H145" s="4"/>
    </row>
    <row r="146" spans="1:8" x14ac:dyDescent="0.25">
      <c r="A146"/>
      <c r="B146" s="17" t="s">
        <v>38</v>
      </c>
      <c r="C146" s="24" t="b">
        <v>1</v>
      </c>
      <c r="D146" s="24"/>
      <c r="E146" s="4">
        <f>SUMPRODUCT((INDEX([1]Rohdaten!$A$2:$GG$9999,,MATCH($B146,[1]Rohdaten!$1:$1,))&amp;""=$C146&amp;"")*([1]Rohdaten!$A$2:$A$9999&lt;&gt;""))</f>
        <v>3</v>
      </c>
      <c r="F146" s="4">
        <f t="shared" si="7"/>
        <v>100</v>
      </c>
      <c r="G146" s="36"/>
      <c r="H146" s="4"/>
    </row>
    <row r="147" spans="1:8" x14ac:dyDescent="0.25">
      <c r="A147"/>
      <c r="B147" s="17" t="s">
        <v>38</v>
      </c>
      <c r="C147" s="24" t="b">
        <v>0</v>
      </c>
      <c r="D147" s="24"/>
      <c r="E147" s="4">
        <f>SUMPRODUCT((INDEX([1]Rohdaten!$A$2:$GG$9999,,MATCH($B147,[1]Rohdaten!$1:$1,))&amp;""=$C147&amp;"")*([1]Rohdaten!$A$2:$A$9999&lt;&gt;""))</f>
        <v>97</v>
      </c>
      <c r="F147" s="4" t="str">
        <f t="shared" si="7"/>
        <v/>
      </c>
      <c r="G147" s="36"/>
      <c r="H147" s="4"/>
    </row>
    <row r="148" spans="1:8" x14ac:dyDescent="0.25">
      <c r="A148"/>
      <c r="B148" s="17" t="s">
        <v>38</v>
      </c>
      <c r="C148" s="24"/>
      <c r="D148" s="24" t="s">
        <v>48</v>
      </c>
      <c r="E148" s="4">
        <f>SUMPRODUCT((INDEX([1]Rohdaten!$A$2:$GG$9999,,MATCH($B148,[1]Rohdaten!$1:$1,))&amp;""=$C148&amp;"")*([1]Rohdaten!$A$2:$A$9999&lt;&gt;""))</f>
        <v>0</v>
      </c>
      <c r="F148" s="4" t="str">
        <f t="shared" si="7"/>
        <v/>
      </c>
      <c r="G148" s="36"/>
      <c r="H148" s="4"/>
    </row>
    <row r="149" spans="1:8" x14ac:dyDescent="0.25">
      <c r="A149" t="s">
        <v>150</v>
      </c>
      <c r="B149" t="s">
        <v>39</v>
      </c>
      <c r="C149" s="24" t="b">
        <v>1</v>
      </c>
      <c r="D149" s="24"/>
      <c r="E149" s="4">
        <f>SUMPRODUCT((INDEX([1]Rohdaten!$A$2:$GG$9999,,MATCH(B149,[1]Rohdaten!$1:$1,))&amp;""=C149&amp;"")*(INDEX([1]Rohdaten!$A$2:$GG$9999,,MATCH("end_date",[1]Rohdaten!$1:$1,))&lt;&gt;""))</f>
        <v>1</v>
      </c>
      <c r="F149" s="4">
        <f>IF(MATCH(B149,$B:$B,0)=ROW(B149),SUM(E149:E151),"")</f>
        <v>99</v>
      </c>
    </row>
    <row r="150" spans="1:8" x14ac:dyDescent="0.25">
      <c r="A150"/>
      <c r="B150" t="s">
        <v>39</v>
      </c>
      <c r="C150" s="24" t="b">
        <v>0</v>
      </c>
      <c r="D150" s="24"/>
      <c r="E150" s="4">
        <f>SUMPRODUCT((INDEX([1]Rohdaten!$A$2:$GG$9999,,MATCH(B150,[1]Rohdaten!$1:$1,))&amp;""=C150&amp;"")*(INDEX([1]Rohdaten!$A$2:$GG$9999,,MATCH("end_date",[1]Rohdaten!$1:$1,))&lt;&gt;""))</f>
        <v>98</v>
      </c>
      <c r="F150" s="4"/>
    </row>
    <row r="151" spans="1:8" x14ac:dyDescent="0.25">
      <c r="A151"/>
      <c r="B151" t="s">
        <v>39</v>
      </c>
      <c r="D151" t="s">
        <v>48</v>
      </c>
      <c r="E151" s="4">
        <f>SUMPRODUCT((INDEX([1]Rohdaten!$A$2:$GG$9999,,MATCH(B151,[1]Rohdaten!$1:$1,))&amp;""=C151&amp;"")*(INDEX([1]Rohdaten!$A$2:$GG$9999,,MATCH("end_date",[1]Rohdaten!$1:$1,))&lt;&gt;""))</f>
        <v>0</v>
      </c>
      <c r="F151" s="4"/>
    </row>
    <row r="152" spans="1:8" x14ac:dyDescent="0.25">
      <c r="A152" t="s">
        <v>151</v>
      </c>
      <c r="B152" t="s">
        <v>40</v>
      </c>
      <c r="C152" t="b">
        <v>1</v>
      </c>
      <c r="E152" s="4">
        <f>SUMPRODUCT((INDEX([1]Rohdaten!$A$2:$GG$9999,,MATCH(B152,[1]Rohdaten!$1:$1,))&amp;""=C152&amp;"")*(INDEX([1]Rohdaten!$A$2:$GG$9999,,MATCH("end_date",[1]Rohdaten!$1:$1,))&lt;&gt;""))</f>
        <v>4</v>
      </c>
      <c r="F152" s="4">
        <f>IF(MATCH(B152,$B:$B,0)=ROW(B152),SUM(E152:E154),"")</f>
        <v>99</v>
      </c>
    </row>
    <row r="153" spans="1:8" x14ac:dyDescent="0.25">
      <c r="A153"/>
      <c r="B153" t="s">
        <v>40</v>
      </c>
      <c r="C153" t="b">
        <v>0</v>
      </c>
      <c r="E153" s="4">
        <f>SUMPRODUCT((INDEX([1]Rohdaten!$A$2:$GG$9999,,MATCH(B153,[1]Rohdaten!$1:$1,))&amp;""=C153&amp;"")*(INDEX([1]Rohdaten!$A$2:$GG$9999,,MATCH("end_date",[1]Rohdaten!$1:$1,))&lt;&gt;""))</f>
        <v>95</v>
      </c>
      <c r="F153" s="4"/>
    </row>
    <row r="154" spans="1:8" x14ac:dyDescent="0.25">
      <c r="A154"/>
      <c r="B154" t="s">
        <v>40</v>
      </c>
      <c r="D154" t="s">
        <v>48</v>
      </c>
      <c r="E154" s="4">
        <f>SUMPRODUCT((INDEX([1]Rohdaten!$A$2:$GG$9999,,MATCH(B154,[1]Rohdaten!$1:$1,))&amp;""=C154&amp;"")*(INDEX([1]Rohdaten!$A$2:$GG$9999,,MATCH("end_date",[1]Rohdaten!$1:$1,))&lt;&gt;""))</f>
        <v>0</v>
      </c>
      <c r="F154" s="4"/>
    </row>
    <row r="155" spans="1:8" x14ac:dyDescent="0.25">
      <c r="A155" t="s">
        <v>153</v>
      </c>
      <c r="B155" t="s">
        <v>41</v>
      </c>
      <c r="C155" t="b">
        <v>1</v>
      </c>
      <c r="E155" s="4">
        <f>SUMPRODUCT((INDEX([1]Rohdaten!$A$2:$GG$9999,,MATCH(B155,[1]Rohdaten!$1:$1,))&amp;""=C155&amp;"")*(INDEX([1]Rohdaten!$A$2:$GG$9999,,MATCH("end_date",[1]Rohdaten!$1:$1,))&lt;&gt;""))</f>
        <v>55</v>
      </c>
      <c r="F155" s="4">
        <f>IF(MATCH(B155,$B:$B,0)=ROW(B155),SUM(E155:E157),"")</f>
        <v>99</v>
      </c>
    </row>
    <row r="156" spans="1:8" x14ac:dyDescent="0.25">
      <c r="A156"/>
      <c r="B156" t="s">
        <v>41</v>
      </c>
      <c r="C156" t="b">
        <v>0</v>
      </c>
      <c r="E156" s="4">
        <f>SUMPRODUCT((INDEX([1]Rohdaten!$A$2:$GG$9999,,MATCH(B156,[1]Rohdaten!$1:$1,))&amp;""=C156&amp;"")*(INDEX([1]Rohdaten!$A$2:$GG$9999,,MATCH("end_date",[1]Rohdaten!$1:$1,))&lt;&gt;""))</f>
        <v>44</v>
      </c>
      <c r="F156" s="4"/>
    </row>
    <row r="157" spans="1:8" x14ac:dyDescent="0.25">
      <c r="A157"/>
      <c r="B157" t="s">
        <v>41</v>
      </c>
      <c r="D157" t="s">
        <v>48</v>
      </c>
      <c r="E157" s="4">
        <f>SUMPRODUCT((INDEX([1]Rohdaten!$A$2:$GG$9999,,MATCH(B157,[1]Rohdaten!$1:$1,))&amp;""=C157&amp;"")*(INDEX([1]Rohdaten!$A$2:$GG$9999,,MATCH("end_date",[1]Rohdaten!$1:$1,))&lt;&gt;""))</f>
        <v>0</v>
      </c>
      <c r="F157" s="4"/>
    </row>
    <row r="158" spans="1:8" x14ac:dyDescent="0.25">
      <c r="A158" t="s">
        <v>152</v>
      </c>
      <c r="B158" t="s">
        <v>42</v>
      </c>
      <c r="C158" t="b">
        <v>1</v>
      </c>
      <c r="E158" s="4">
        <f>SUMPRODUCT((INDEX([1]Rohdaten!$A$2:$GG$9999,,MATCH(B158,[1]Rohdaten!$1:$1,))&amp;""=C158&amp;"")*(INDEX([1]Rohdaten!$A$2:$GG$9999,,MATCH("end_date",[1]Rohdaten!$1:$1,))&lt;&gt;""))</f>
        <v>65</v>
      </c>
      <c r="F158" s="4">
        <f>IF(MATCH(B158,$B:$B,0)=ROW(B158),SUM(E158:E160),"")</f>
        <v>99</v>
      </c>
    </row>
    <row r="159" spans="1:8" x14ac:dyDescent="0.25">
      <c r="A159"/>
      <c r="B159" t="s">
        <v>42</v>
      </c>
      <c r="C159" t="b">
        <v>0</v>
      </c>
      <c r="E159" s="4">
        <f>SUMPRODUCT((INDEX([1]Rohdaten!$A$2:$GG$9999,,MATCH(B159,[1]Rohdaten!$1:$1,))&amp;""=C159&amp;"")*(INDEX([1]Rohdaten!$A$2:$GG$9999,,MATCH("end_date",[1]Rohdaten!$1:$1,))&lt;&gt;""))</f>
        <v>34</v>
      </c>
      <c r="F159" s="4"/>
    </row>
    <row r="160" spans="1:8" x14ac:dyDescent="0.25">
      <c r="A160"/>
      <c r="B160" t="s">
        <v>42</v>
      </c>
      <c r="D160" t="s">
        <v>48</v>
      </c>
      <c r="E160" s="4">
        <f>SUMPRODUCT((INDEX([1]Rohdaten!$A$2:$GG$9999,,MATCH(B160,[1]Rohdaten!$1:$1,))&amp;""=C160&amp;"")*(INDEX([1]Rohdaten!$A$2:$GG$9999,,MATCH("end_date",[1]Rohdaten!$1:$1,))&lt;&gt;""))</f>
        <v>0</v>
      </c>
      <c r="F160" s="4"/>
    </row>
    <row r="161" spans="1:6" x14ac:dyDescent="0.25">
      <c r="A161" t="s">
        <v>154</v>
      </c>
      <c r="B161" t="s">
        <v>43</v>
      </c>
      <c r="C161" t="b">
        <v>1</v>
      </c>
      <c r="E161" s="4">
        <f>SUMPRODUCT((INDEX([1]Rohdaten!$A$2:$GG$9999,,MATCH(B161,[1]Rohdaten!$1:$1,))&amp;""=C161&amp;"")*(INDEX([1]Rohdaten!$A$2:$GG$9999,,MATCH("end_date",[1]Rohdaten!$1:$1,))&lt;&gt;""))</f>
        <v>49</v>
      </c>
      <c r="F161" s="4">
        <f>IF(MATCH(B161,$B:$B,0)=ROW(B161),SUM(E161:E163),"")</f>
        <v>99</v>
      </c>
    </row>
    <row r="162" spans="1:6" x14ac:dyDescent="0.25">
      <c r="A162"/>
      <c r="B162" t="s">
        <v>43</v>
      </c>
      <c r="C162" t="b">
        <v>0</v>
      </c>
      <c r="E162" s="4">
        <f>SUMPRODUCT((INDEX([1]Rohdaten!$A$2:$GG$9999,,MATCH(B162,[1]Rohdaten!$1:$1,))&amp;""=C162&amp;"")*(INDEX([1]Rohdaten!$A$2:$GG$9999,,MATCH("end_date",[1]Rohdaten!$1:$1,))&lt;&gt;""))</f>
        <v>50</v>
      </c>
    </row>
    <row r="163" spans="1:6" x14ac:dyDescent="0.25">
      <c r="A163"/>
      <c r="B163" t="s">
        <v>43</v>
      </c>
      <c r="D163" t="s">
        <v>48</v>
      </c>
      <c r="E163" s="4">
        <f>SUMPRODUCT((INDEX([1]Rohdaten!$A$2:$GG$9999,,MATCH(B163,[1]Rohdaten!$1:$1,))&amp;""=C163&amp;"")*(INDEX([1]Rohdaten!$A$2:$GG$9999,,MATCH("end_date",[1]Rohdaten!$1:$1,))&lt;&gt;""))</f>
        <v>0</v>
      </c>
    </row>
    <row r="164" spans="1:6" x14ac:dyDescent="0.25">
      <c r="A164" t="s">
        <v>164</v>
      </c>
      <c r="B164" t="s">
        <v>146</v>
      </c>
      <c r="C164" t="b">
        <v>1</v>
      </c>
      <c r="E164" s="4">
        <f>SUMPRODUCT((INDEX([1]Rohdaten!$A$2:$GG$9999,,MATCH(B164,[1]Rohdaten!$1:$1,))&amp;""=C164&amp;"")*(INDEX([1]Rohdaten!$A$2:$GG$9999,,MATCH("end_date",[1]Rohdaten!$1:$1,))&lt;&gt;""))</f>
        <v>90</v>
      </c>
      <c r="F164" s="4">
        <f>IF(MATCH(B164,$B:$B,0)=ROW(B164),SUM(E164:E166),"")</f>
        <v>99</v>
      </c>
    </row>
    <row r="165" spans="1:6" x14ac:dyDescent="0.25">
      <c r="B165" t="s">
        <v>146</v>
      </c>
      <c r="C165" t="b">
        <v>0</v>
      </c>
      <c r="E165" s="4">
        <f>SUMPRODUCT((INDEX([1]Rohdaten!$A$2:$GG$9999,,MATCH(B165,[1]Rohdaten!$1:$1,))&amp;""=C165&amp;"")*(INDEX([1]Rohdaten!$A$2:$GG$9999,,MATCH("end_date",[1]Rohdaten!$1:$1,))&lt;&gt;""))</f>
        <v>9</v>
      </c>
    </row>
    <row r="166" spans="1:6" x14ac:dyDescent="0.25">
      <c r="B166" t="s">
        <v>146</v>
      </c>
      <c r="D166" t="s">
        <v>48</v>
      </c>
      <c r="E166" s="4">
        <f>SUMPRODUCT((INDEX([1]Rohdaten!$A$2:$GG$9999,,MATCH(B166,[1]Rohdaten!$1:$1,))&amp;""=C166&amp;"")*(INDEX([1]Rohdaten!$A$2:$GG$9999,,MATCH("end_date",[1]Rohdaten!$1:$1,))&lt;&gt;""))</f>
        <v>0</v>
      </c>
    </row>
    <row r="168" spans="1:6" x14ac:dyDescent="0.25">
      <c r="B168" s="45"/>
    </row>
    <row r="170" spans="1:6" x14ac:dyDescent="0.25">
      <c r="B170" s="45"/>
    </row>
    <row r="172" spans="1:6" x14ac:dyDescent="0.25">
      <c r="B172" s="45"/>
    </row>
    <row r="174" spans="1:6" x14ac:dyDescent="0.25">
      <c r="B174" s="45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1"/>
  <sheetViews>
    <sheetView topLeftCell="B1" zoomScaleNormal="100" workbookViewId="0">
      <pane ySplit="1" topLeftCell="A140" activePane="bottomLeft" state="frozen"/>
      <selection pane="bottomLeft" activeCell="B140" sqref="B140"/>
    </sheetView>
  </sheetViews>
  <sheetFormatPr baseColWidth="10" defaultRowHeight="15" x14ac:dyDescent="0.25"/>
  <cols>
    <col min="1" max="1" width="18.5703125" style="33" customWidth="1"/>
    <col min="2" max="2" width="26.28515625" style="2" customWidth="1"/>
    <col min="3" max="3" width="53.5703125" customWidth="1"/>
    <col min="4" max="4" width="7.5703125" bestFit="1" customWidth="1"/>
    <col min="5" max="5" width="41.28515625" customWidth="1"/>
    <col min="7" max="7" width="8" bestFit="1" customWidth="1"/>
    <col min="8" max="8" width="53.28515625" bestFit="1" customWidth="1"/>
  </cols>
  <sheetData>
    <row r="1" spans="1:8" s="1" customFormat="1" x14ac:dyDescent="0.25">
      <c r="A1" s="31" t="s">
        <v>134</v>
      </c>
      <c r="B1" s="30" t="s">
        <v>133</v>
      </c>
      <c r="C1" s="10" t="s">
        <v>52</v>
      </c>
      <c r="D1" s="10" t="s">
        <v>53</v>
      </c>
      <c r="E1" s="10" t="s">
        <v>54</v>
      </c>
      <c r="F1" s="10" t="s">
        <v>51</v>
      </c>
      <c r="G1" s="10" t="s">
        <v>55</v>
      </c>
      <c r="H1" s="10" t="s">
        <v>137</v>
      </c>
    </row>
    <row r="2" spans="1:8" s="1" customFormat="1" x14ac:dyDescent="0.25">
      <c r="A2" s="32" t="s">
        <v>101</v>
      </c>
      <c r="B2" s="15"/>
      <c r="C2" s="13" t="s">
        <v>118</v>
      </c>
      <c r="D2" s="16"/>
      <c r="E2" s="16"/>
      <c r="F2" s="16"/>
      <c r="G2" s="16"/>
      <c r="H2" s="16"/>
    </row>
    <row r="3" spans="1:8" x14ac:dyDescent="0.25">
      <c r="A3" s="28" t="s">
        <v>135</v>
      </c>
      <c r="B3" s="26" t="s">
        <v>160</v>
      </c>
      <c r="C3" s="27" t="s">
        <v>136</v>
      </c>
      <c r="D3" s="25"/>
      <c r="E3" s="26" t="s">
        <v>48</v>
      </c>
      <c r="F3" s="4">
        <f>SUMPRODUCT((INDEX([1]Rohdaten!$A$2:$GG$9999,,MATCH(C3,[1]Rohdaten!$1:$1,))&amp;""=D3&amp;"")*([1]Rohdaten!$A$2:$A$9999&lt;&gt;""))</f>
        <v>0</v>
      </c>
      <c r="G3" s="4">
        <f>IF(MATCH(C3,$C:$C,0)=ROW(C3),SUM(F3:F5),"")</f>
        <v>100</v>
      </c>
    </row>
    <row r="4" spans="1:8" x14ac:dyDescent="0.25">
      <c r="C4" t="s">
        <v>136</v>
      </c>
      <c r="D4" s="3">
        <v>0</v>
      </c>
      <c r="E4" s="2" t="s">
        <v>49</v>
      </c>
      <c r="F4" s="4">
        <f>SUMPRODUCT((INDEX([1]Rohdaten!$A$2:$GG$9999,,MATCH(C4,[1]Rohdaten!$1:$1,))&amp;""=D4&amp;"")*([1]Rohdaten!$A$2:$A$9999&lt;&gt;""))</f>
        <v>12</v>
      </c>
      <c r="G4" s="4" t="str">
        <f>IF(MATCH(C4,$C:$C,0)=ROW(C4),SUM(F4:F6),"")</f>
        <v/>
      </c>
    </row>
    <row r="5" spans="1:8" x14ac:dyDescent="0.25">
      <c r="C5" t="s">
        <v>136</v>
      </c>
      <c r="D5" s="3">
        <v>1</v>
      </c>
      <c r="E5" s="2" t="s">
        <v>50</v>
      </c>
      <c r="F5" s="4">
        <f>SUMPRODUCT((INDEX([1]Rohdaten!$A$2:$GG$9999,,MATCH(C5,[1]Rohdaten!$1:$1,))&amp;""=D5&amp;"")*([1]Rohdaten!$A$2:$A$9999&lt;&gt;""))</f>
        <v>88</v>
      </c>
      <c r="G5" s="4" t="str">
        <f>IF(MATCH(C5,$C:$C,0)=ROW(C5),SUM(F5:F7),"")</f>
        <v/>
      </c>
    </row>
    <row r="6" spans="1:8" x14ac:dyDescent="0.25">
      <c r="A6" s="28" t="s">
        <v>169</v>
      </c>
      <c r="B6" s="26" t="s">
        <v>169</v>
      </c>
      <c r="C6" s="27" t="s">
        <v>239</v>
      </c>
      <c r="D6" s="25"/>
      <c r="E6" s="26" t="s">
        <v>48</v>
      </c>
      <c r="F6" s="4">
        <f>SUMPRODUCT((INDEX([1]Rohdaten!$A$2:$GG$9999,,MATCH(C6,[1]Rohdaten!$1:$1,))&amp;""=D6&amp;"")*([1]Rohdaten!$A$2:$A$9999&lt;&gt;""))</f>
        <v>0</v>
      </c>
      <c r="G6" s="4">
        <f>IF(MATCH(C6,$C:$C,0)=ROW(C6),SUM(F6:F10),"")</f>
        <v>100</v>
      </c>
    </row>
    <row r="7" spans="1:8" x14ac:dyDescent="0.25">
      <c r="C7" t="s">
        <v>239</v>
      </c>
      <c r="D7" s="3">
        <v>0</v>
      </c>
      <c r="E7" s="2" t="s">
        <v>165</v>
      </c>
      <c r="F7" s="4">
        <f>SUMPRODUCT((INDEX([1]Rohdaten!$A$2:$GG$9999,,MATCH(C7,[1]Rohdaten!$1:$1,))&amp;""=D7&amp;"")*([1]Rohdaten!$A$2:$A$9999&lt;&gt;""))</f>
        <v>84</v>
      </c>
      <c r="G7" s="4" t="str">
        <f>IF(MATCH(C7,$C:$C,0)=ROW(C7),SUM(F7:F9),"")</f>
        <v/>
      </c>
    </row>
    <row r="8" spans="1:8" x14ac:dyDescent="0.25">
      <c r="C8" t="s">
        <v>239</v>
      </c>
      <c r="D8" s="3">
        <v>1</v>
      </c>
      <c r="E8" s="2" t="s">
        <v>166</v>
      </c>
      <c r="F8" s="4">
        <f>SUMPRODUCT((INDEX([1]Rohdaten!$A$2:$GG$9999,,MATCH(C8,[1]Rohdaten!$1:$1,))&amp;""=D8&amp;"")*([1]Rohdaten!$A$2:$A$9999&lt;&gt;""))</f>
        <v>0</v>
      </c>
      <c r="G8" s="4" t="str">
        <f>IF(MATCH(C8,$C:$C,0)=ROW(C8),SUM(F8:F10),"")</f>
        <v/>
      </c>
    </row>
    <row r="9" spans="1:8" x14ac:dyDescent="0.25">
      <c r="A9" s="3"/>
      <c r="B9" s="3"/>
      <c r="C9" s="50" t="s">
        <v>239</v>
      </c>
      <c r="D9" s="3">
        <v>2</v>
      </c>
      <c r="E9" s="50" t="s">
        <v>167</v>
      </c>
      <c r="F9" s="4">
        <f>SUMPRODUCT((INDEX([1]Rohdaten!$A$2:$GG$9999,,MATCH(C9,[1]Rohdaten!$1:$1,))&amp;""=D9&amp;"")*([1]Rohdaten!$A$2:$A$9999&lt;&gt;""))</f>
        <v>16</v>
      </c>
      <c r="G9" s="4" t="str">
        <f>IF(MATCH(C9,$C:$C,0)=ROW(C9),SUM(F9:F14),"")</f>
        <v/>
      </c>
    </row>
    <row r="10" spans="1:8" x14ac:dyDescent="0.25">
      <c r="A10" s="3"/>
      <c r="B10" s="3"/>
      <c r="C10" s="50" t="s">
        <v>239</v>
      </c>
      <c r="D10" s="3">
        <v>3</v>
      </c>
      <c r="E10" s="50" t="s">
        <v>168</v>
      </c>
      <c r="F10" s="4">
        <f>SUMPRODUCT((INDEX([1]Rohdaten!$A$2:$GG$9999,,MATCH(C10,[1]Rohdaten!$1:$1,))&amp;""=D10&amp;"")*([1]Rohdaten!$A$2:$A$9999&lt;&gt;""))</f>
        <v>0</v>
      </c>
      <c r="G10" s="4" t="str">
        <f>IF(MATCH(C10,$C:$C,0)=ROW(C10),SUM(F10:F15),"")</f>
        <v/>
      </c>
    </row>
    <row r="11" spans="1:8" x14ac:dyDescent="0.25">
      <c r="A11" s="26" t="s">
        <v>300</v>
      </c>
      <c r="B11" s="26" t="s">
        <v>357</v>
      </c>
      <c r="C11" s="27" t="s">
        <v>358</v>
      </c>
      <c r="D11" s="25"/>
      <c r="E11" s="26" t="s">
        <v>48</v>
      </c>
      <c r="F11" s="4">
        <f>SUMPRODUCT((INDEX([1]Rohdaten!$A$2:$GG$9999,,MATCH(C11,[1]Rohdaten!$1:$1,))&amp;""=D11&amp;"")*([1]Rohdaten!$A$2:$A$9999&lt;&gt;""))</f>
        <v>100</v>
      </c>
      <c r="G11" s="4">
        <f t="shared" ref="G11:G16" si="0">IF(MATCH(C11,$C:$C,0)=ROW(C11),SUM(F11:F13),"")</f>
        <v>100</v>
      </c>
    </row>
    <row r="12" spans="1:8" x14ac:dyDescent="0.25">
      <c r="A12" s="3"/>
      <c r="B12" s="3"/>
      <c r="C12" t="s">
        <v>358</v>
      </c>
      <c r="D12" s="3">
        <v>0</v>
      </c>
      <c r="E12" s="2" t="s">
        <v>49</v>
      </c>
      <c r="F12" s="4">
        <f>SUMPRODUCT((INDEX([1]Rohdaten!$A$2:$GG$9999,,MATCH(C12,[1]Rohdaten!$1:$1,))&amp;""=D12&amp;"")*([1]Rohdaten!$A$2:$A$9999&lt;&gt;""))</f>
        <v>0</v>
      </c>
      <c r="G12" s="4" t="str">
        <f t="shared" si="0"/>
        <v/>
      </c>
    </row>
    <row r="13" spans="1:8" x14ac:dyDescent="0.25">
      <c r="A13" s="3"/>
      <c r="B13" s="3"/>
      <c r="C13" t="s">
        <v>358</v>
      </c>
      <c r="D13" s="3">
        <v>1</v>
      </c>
      <c r="E13" s="2" t="s">
        <v>50</v>
      </c>
      <c r="F13" s="4">
        <f>SUMPRODUCT((INDEX([1]Rohdaten!$A$2:$GG$9999,,MATCH(C13,[1]Rohdaten!$1:$1,))&amp;""=D13&amp;"")*([1]Rohdaten!$A$2:$A$9999&lt;&gt;""))</f>
        <v>0</v>
      </c>
      <c r="G13" s="4" t="str">
        <f t="shared" si="0"/>
        <v/>
      </c>
    </row>
    <row r="14" spans="1:8" x14ac:dyDescent="0.25">
      <c r="A14" s="28" t="s">
        <v>170</v>
      </c>
      <c r="B14" s="26" t="s">
        <v>171</v>
      </c>
      <c r="C14" s="27" t="s">
        <v>240</v>
      </c>
      <c r="D14" s="25"/>
      <c r="E14" s="26" t="s">
        <v>48</v>
      </c>
      <c r="F14" s="4">
        <f>SUMPRODUCT((INDEX([1]Rohdaten!$A$2:$GG$9999,,MATCH(C14,[1]Rohdaten!$1:$1,))&amp;""=D14&amp;"")*([1]Rohdaten!$A$2:$A$9999&lt;&gt;""))</f>
        <v>0</v>
      </c>
      <c r="G14" s="4">
        <f t="shared" si="0"/>
        <v>100</v>
      </c>
    </row>
    <row r="15" spans="1:8" x14ac:dyDescent="0.25">
      <c r="C15" t="s">
        <v>240</v>
      </c>
      <c r="D15" s="3">
        <v>0</v>
      </c>
      <c r="E15" s="2" t="s">
        <v>49</v>
      </c>
      <c r="F15" s="4">
        <f>SUMPRODUCT((INDEX([1]Rohdaten!$A$2:$GG$9999,,MATCH(C15,[1]Rohdaten!$1:$1,))&amp;""=D15&amp;"")*([1]Rohdaten!$A$2:$A$9999&lt;&gt;""))</f>
        <v>0</v>
      </c>
      <c r="G15" s="4" t="str">
        <f t="shared" si="0"/>
        <v/>
      </c>
    </row>
    <row r="16" spans="1:8" x14ac:dyDescent="0.25">
      <c r="C16" t="s">
        <v>240</v>
      </c>
      <c r="D16" s="3">
        <v>1</v>
      </c>
      <c r="E16" s="2" t="s">
        <v>50</v>
      </c>
      <c r="F16" s="4">
        <f>SUMPRODUCT((INDEX([1]Rohdaten!$A$2:$GG$9999,,MATCH(C16,[1]Rohdaten!$1:$1,))&amp;""=D16&amp;"")*([1]Rohdaten!$A$2:$A$9999&lt;&gt;""))</f>
        <v>100</v>
      </c>
      <c r="G16" s="4" t="str">
        <f t="shared" si="0"/>
        <v/>
      </c>
    </row>
    <row r="17" spans="1:8" x14ac:dyDescent="0.25">
      <c r="A17" s="28" t="s">
        <v>172</v>
      </c>
      <c r="B17" s="26" t="s">
        <v>173</v>
      </c>
      <c r="C17" s="27" t="s">
        <v>241</v>
      </c>
      <c r="D17" s="25"/>
      <c r="E17" s="26" t="s">
        <v>48</v>
      </c>
      <c r="F17" s="4">
        <f>SUMPRODUCT((INDEX([1]Rohdaten!$A$2:$GG$9999,,MATCH(C17,[1]Rohdaten!$1:$1,))&amp;""=D17&amp;"")*([1]Rohdaten!$A$2:$A$9999&lt;&gt;""))</f>
        <v>0</v>
      </c>
      <c r="G17" s="4">
        <f>IF(MATCH(C17,$C:$C,0)=ROW(C17),SUM(F17:F21),"")</f>
        <v>100</v>
      </c>
    </row>
    <row r="18" spans="1:8" x14ac:dyDescent="0.25">
      <c r="C18" t="s">
        <v>241</v>
      </c>
      <c r="D18" s="3">
        <v>0</v>
      </c>
      <c r="E18" s="2" t="s">
        <v>49</v>
      </c>
      <c r="F18" s="4">
        <f>SUMPRODUCT((INDEX([1]Rohdaten!$A$2:$GG$9999,,MATCH(C18,[1]Rohdaten!$1:$1,))&amp;""=D18&amp;"")*([1]Rohdaten!$A$2:$A$9999&lt;&gt;""))</f>
        <v>88</v>
      </c>
      <c r="G18" s="4" t="str">
        <f>IF(MATCH(C18,$C:$C,0)=ROW(C18),SUM(F18:F20),"")</f>
        <v/>
      </c>
    </row>
    <row r="19" spans="1:8" x14ac:dyDescent="0.25">
      <c r="C19" t="s">
        <v>241</v>
      </c>
      <c r="D19" s="3">
        <v>1</v>
      </c>
      <c r="E19" s="2" t="s">
        <v>50</v>
      </c>
      <c r="F19" s="4">
        <f>SUMPRODUCT((INDEX([1]Rohdaten!$A$2:$GG$9999,,MATCH(C19,[1]Rohdaten!$1:$1,))&amp;""=D19&amp;"")*([1]Rohdaten!$A$2:$A$9999&lt;&gt;""))</f>
        <v>8</v>
      </c>
      <c r="G19" s="4" t="str">
        <f>IF(MATCH(C19,$C:$C,0)=ROW(C19),SUM(F19:F21),"")</f>
        <v/>
      </c>
    </row>
    <row r="20" spans="1:8" x14ac:dyDescent="0.25">
      <c r="A20" s="3"/>
      <c r="B20" s="3"/>
      <c r="C20" s="50" t="s">
        <v>241</v>
      </c>
      <c r="D20" s="3">
        <v>2</v>
      </c>
      <c r="E20" s="50" t="s">
        <v>174</v>
      </c>
      <c r="F20" s="4">
        <f>SUMPRODUCT((INDEX([1]Rohdaten!$A$2:$GG$9999,,MATCH(C20,[1]Rohdaten!$1:$1,))&amp;""=D20&amp;"")*([1]Rohdaten!$A$2:$A$9999&lt;&gt;""))</f>
        <v>1</v>
      </c>
      <c r="G20" s="4" t="str">
        <f>IF(MATCH(C20,$C:$C,0)=ROW(C20),SUM(F20:F22),"")</f>
        <v/>
      </c>
    </row>
    <row r="21" spans="1:8" x14ac:dyDescent="0.25">
      <c r="A21" s="3"/>
      <c r="B21" s="3"/>
      <c r="C21" s="50" t="s">
        <v>241</v>
      </c>
      <c r="D21" s="3">
        <v>3</v>
      </c>
      <c r="E21" s="50" t="s">
        <v>175</v>
      </c>
      <c r="F21" s="4">
        <f>SUMPRODUCT((INDEX([1]Rohdaten!$A$2:$GG$9999,,MATCH(C21,[1]Rohdaten!$1:$1,))&amp;""=D21&amp;"")*([1]Rohdaten!$A$2:$A$9999&lt;&gt;""))</f>
        <v>3</v>
      </c>
      <c r="G21" s="4" t="str">
        <f>IF(MATCH(C21,$C:$C,0)=ROW(C21),SUM(F21:F23),"")</f>
        <v/>
      </c>
    </row>
    <row r="22" spans="1:8" x14ac:dyDescent="0.25">
      <c r="A22" s="28" t="s">
        <v>172</v>
      </c>
      <c r="B22" s="26" t="s">
        <v>176</v>
      </c>
      <c r="C22" s="27" t="s">
        <v>242</v>
      </c>
      <c r="D22" s="25"/>
      <c r="E22" s="26" t="s">
        <v>48</v>
      </c>
      <c r="F22" s="4">
        <f>SUMPRODUCT((INDEX([1]Rohdaten!$A$2:$GG$9999,,MATCH(C22,[1]Rohdaten!$1:$1,))&amp;""=D22&amp;"")*([1]Rohdaten!$A$2:$A$9999&lt;&gt;""))</f>
        <v>2</v>
      </c>
      <c r="G22" s="4">
        <f>IF(MATCH(C22,$C:$C,0)=ROW(C22),SUM(F22:F25),"")</f>
        <v>100</v>
      </c>
    </row>
    <row r="23" spans="1:8" x14ac:dyDescent="0.25">
      <c r="C23" t="s">
        <v>242</v>
      </c>
      <c r="D23" s="3">
        <v>0</v>
      </c>
      <c r="E23" s="2" t="s">
        <v>174</v>
      </c>
      <c r="F23" s="4">
        <f>SUMPRODUCT((INDEX([1]Rohdaten!$A$2:$GG$9999,,MATCH(C23,[1]Rohdaten!$1:$1,))&amp;""=D23&amp;"")*([1]Rohdaten!$A$2:$A$9999&lt;&gt;""))</f>
        <v>90</v>
      </c>
      <c r="G23" s="4" t="str">
        <f t="shared" ref="G23:G34" si="1">IF(MATCH(C23,$C:$C,0)=ROW(C23),SUM(F23:F25),"")</f>
        <v/>
      </c>
    </row>
    <row r="24" spans="1:8" x14ac:dyDescent="0.25">
      <c r="C24" t="s">
        <v>242</v>
      </c>
      <c r="D24" s="3">
        <v>1</v>
      </c>
      <c r="E24" s="2" t="s">
        <v>177</v>
      </c>
      <c r="F24" s="4">
        <f>SUMPRODUCT((INDEX([1]Rohdaten!$A$2:$GG$9999,,MATCH(C24,[1]Rohdaten!$1:$1,))&amp;""=D24&amp;"")*([1]Rohdaten!$A$2:$A$9999&lt;&gt;""))</f>
        <v>4</v>
      </c>
      <c r="G24" s="4" t="str">
        <f t="shared" si="1"/>
        <v/>
      </c>
    </row>
    <row r="25" spans="1:8" x14ac:dyDescent="0.25">
      <c r="A25" s="3"/>
      <c r="B25" s="3"/>
      <c r="C25" s="50" t="s">
        <v>242</v>
      </c>
      <c r="D25" s="3">
        <v>2</v>
      </c>
      <c r="E25" s="50" t="s">
        <v>178</v>
      </c>
      <c r="F25" s="4">
        <f>SUMPRODUCT((INDEX([1]Rohdaten!$A$2:$GG$9999,,MATCH(C25,[1]Rohdaten!$1:$1,))&amp;""=D25&amp;"")*([1]Rohdaten!$A$2:$A$9999&lt;&gt;""))</f>
        <v>4</v>
      </c>
      <c r="G25" s="4" t="str">
        <f t="shared" si="1"/>
        <v/>
      </c>
    </row>
    <row r="26" spans="1:8" x14ac:dyDescent="0.25">
      <c r="A26" s="28" t="s">
        <v>179</v>
      </c>
      <c r="B26" s="26" t="s">
        <v>180</v>
      </c>
      <c r="C26" s="27" t="s">
        <v>243</v>
      </c>
      <c r="D26" s="25"/>
      <c r="E26" s="26" t="s">
        <v>48</v>
      </c>
      <c r="F26" s="4">
        <f>SUMPRODUCT((INDEX([1]Rohdaten!$A$2:$GG$9999,,MATCH(C26,[1]Rohdaten!$1:$1,))&amp;""=D26&amp;"")*([1]Rohdaten!$A$2:$A$9999&lt;&gt;""))</f>
        <v>0</v>
      </c>
      <c r="G26" s="4">
        <f t="shared" si="1"/>
        <v>100</v>
      </c>
    </row>
    <row r="27" spans="1:8" x14ac:dyDescent="0.25">
      <c r="C27" t="s">
        <v>243</v>
      </c>
      <c r="D27" s="3">
        <v>0</v>
      </c>
      <c r="E27" s="2" t="s">
        <v>49</v>
      </c>
      <c r="F27" s="4">
        <f>SUMPRODUCT((INDEX([1]Rohdaten!$A$2:$GG$9999,,MATCH(C27,[1]Rohdaten!$1:$1,))&amp;""=D27&amp;"")*([1]Rohdaten!$A$2:$A$9999&lt;&gt;""))</f>
        <v>73</v>
      </c>
      <c r="G27" s="4" t="str">
        <f t="shared" si="1"/>
        <v/>
      </c>
    </row>
    <row r="28" spans="1:8" x14ac:dyDescent="0.25">
      <c r="C28" t="s">
        <v>243</v>
      </c>
      <c r="D28" s="3">
        <v>1</v>
      </c>
      <c r="E28" s="2" t="s">
        <v>50</v>
      </c>
      <c r="F28" s="4">
        <f>SUMPRODUCT((INDEX([1]Rohdaten!$A$2:$GG$9999,,MATCH(C28,[1]Rohdaten!$1:$1,))&amp;""=D28&amp;"")*([1]Rohdaten!$A$2:$A$9999&lt;&gt;""))</f>
        <v>27</v>
      </c>
      <c r="G28" s="4" t="str">
        <f t="shared" si="1"/>
        <v/>
      </c>
    </row>
    <row r="29" spans="1:8" x14ac:dyDescent="0.25">
      <c r="A29" s="28" t="s">
        <v>181</v>
      </c>
      <c r="B29" s="26" t="s">
        <v>258</v>
      </c>
      <c r="C29" s="27" t="s">
        <v>324</v>
      </c>
      <c r="D29" s="25"/>
      <c r="E29" s="26" t="s">
        <v>48</v>
      </c>
      <c r="F29" s="4">
        <f>SUMPRODUCT((INDEX([1]Rohdaten!$A$2:$GG$9999,,MATCH(C29,[1]Rohdaten!$1:$1,))&amp;""=D29&amp;"")*([1]Rohdaten!$A$2:$A$9999&lt;&gt;""))</f>
        <v>100</v>
      </c>
      <c r="G29" s="4">
        <f t="shared" si="1"/>
        <v>100</v>
      </c>
      <c r="H29" t="s">
        <v>256</v>
      </c>
    </row>
    <row r="30" spans="1:8" x14ac:dyDescent="0.25">
      <c r="C30" t="s">
        <v>324</v>
      </c>
      <c r="D30" s="3">
        <v>0</v>
      </c>
      <c r="E30" s="2" t="s">
        <v>49</v>
      </c>
      <c r="F30" s="4">
        <f>SUMPRODUCT((INDEX([1]Rohdaten!$A$2:$GG$9999,,MATCH(C30,[1]Rohdaten!$1:$1,))&amp;""=D30&amp;"")*([1]Rohdaten!$A$2:$A$9999&lt;&gt;""))</f>
        <v>0</v>
      </c>
      <c r="G30" s="4" t="str">
        <f t="shared" si="1"/>
        <v/>
      </c>
    </row>
    <row r="31" spans="1:8" x14ac:dyDescent="0.25">
      <c r="C31" t="s">
        <v>324</v>
      </c>
      <c r="D31" s="3">
        <v>1</v>
      </c>
      <c r="E31" s="2" t="s">
        <v>50</v>
      </c>
      <c r="F31" s="4">
        <f>SUMPRODUCT((INDEX([1]Rohdaten!$A$2:$GG$9999,,MATCH(C31,[1]Rohdaten!$1:$1,))&amp;""=D31&amp;"")*([1]Rohdaten!$A$2:$A$9999&lt;&gt;""))</f>
        <v>0</v>
      </c>
      <c r="G31" s="4" t="str">
        <f t="shared" si="1"/>
        <v/>
      </c>
    </row>
    <row r="32" spans="1:8" x14ac:dyDescent="0.25">
      <c r="A32" s="28" t="s">
        <v>181</v>
      </c>
      <c r="B32" s="26" t="s">
        <v>259</v>
      </c>
      <c r="C32" s="27" t="s">
        <v>325</v>
      </c>
      <c r="D32" s="25"/>
      <c r="E32" s="26" t="s">
        <v>48</v>
      </c>
      <c r="F32" s="4">
        <f>SUMPRODUCT((INDEX([1]Rohdaten!$A$2:$GG$9999,,MATCH(C32,[1]Rohdaten!$1:$1,))&amp;""=D32&amp;"")*([1]Rohdaten!$A$2:$A$9999&lt;&gt;""))</f>
        <v>100</v>
      </c>
      <c r="G32" s="4">
        <f t="shared" si="1"/>
        <v>100</v>
      </c>
      <c r="H32" t="s">
        <v>257</v>
      </c>
    </row>
    <row r="33" spans="1:7" x14ac:dyDescent="0.25">
      <c r="C33" t="s">
        <v>325</v>
      </c>
      <c r="D33" s="3">
        <v>0</v>
      </c>
      <c r="E33" s="2" t="s">
        <v>49</v>
      </c>
      <c r="F33" s="4">
        <f>SUMPRODUCT((INDEX([1]Rohdaten!$A$2:$GG$9999,,MATCH(C33,[1]Rohdaten!$1:$1,))&amp;""=D33&amp;"")*([1]Rohdaten!$A$2:$A$9999&lt;&gt;""))</f>
        <v>0</v>
      </c>
      <c r="G33" s="4" t="str">
        <f t="shared" si="1"/>
        <v/>
      </c>
    </row>
    <row r="34" spans="1:7" x14ac:dyDescent="0.25">
      <c r="C34" t="s">
        <v>325</v>
      </c>
      <c r="D34" s="3">
        <v>1</v>
      </c>
      <c r="E34" s="2" t="s">
        <v>50</v>
      </c>
      <c r="F34" s="4">
        <f>SUMPRODUCT((INDEX([1]Rohdaten!$A$2:$GG$9999,,MATCH(C34,[1]Rohdaten!$1:$1,))&amp;""=D34&amp;"")*([1]Rohdaten!$A$2:$A$9999&lt;&gt;""))</f>
        <v>0</v>
      </c>
      <c r="G34" s="4" t="str">
        <f t="shared" si="1"/>
        <v/>
      </c>
    </row>
    <row r="35" spans="1:7" x14ac:dyDescent="0.25">
      <c r="A35" s="28" t="s">
        <v>182</v>
      </c>
      <c r="B35" s="26" t="s">
        <v>183</v>
      </c>
      <c r="C35" s="27" t="s">
        <v>244</v>
      </c>
      <c r="D35" s="25"/>
      <c r="E35" s="26" t="s">
        <v>48</v>
      </c>
      <c r="F35" s="4">
        <f>SUMPRODUCT((INDEX([1]Rohdaten!$A$2:$GG$9999,,MATCH(C35,[1]Rohdaten!$1:$1,))&amp;""=D35&amp;"")*([1]Rohdaten!$A$2:$A$9999&lt;&gt;""))</f>
        <v>0</v>
      </c>
      <c r="G35" s="4">
        <f>IF(MATCH(C35,$C:$C,0)=ROW(C35),SUM(F35:F40),"")</f>
        <v>100</v>
      </c>
    </row>
    <row r="36" spans="1:7" x14ac:dyDescent="0.25">
      <c r="C36" t="s">
        <v>244</v>
      </c>
      <c r="D36" s="3">
        <v>1</v>
      </c>
      <c r="E36" s="2" t="s">
        <v>184</v>
      </c>
      <c r="F36" s="4">
        <f>SUMPRODUCT((INDEX([1]Rohdaten!$A$2:$GG$9999,,MATCH(C36,[1]Rohdaten!$1:$1,))&amp;""=D36&amp;"")*([1]Rohdaten!$A$2:$A$9999&lt;&gt;""))</f>
        <v>0</v>
      </c>
      <c r="G36" s="4" t="str">
        <f>IF(MATCH(C36,$C:$C,0)=ROW(C36),SUM(F36:F38),"")</f>
        <v/>
      </c>
    </row>
    <row r="37" spans="1:7" x14ac:dyDescent="0.25">
      <c r="C37" t="s">
        <v>244</v>
      </c>
      <c r="D37" s="3">
        <v>2</v>
      </c>
      <c r="E37" s="2" t="s">
        <v>185</v>
      </c>
      <c r="F37" s="4">
        <f>SUMPRODUCT((INDEX([1]Rohdaten!$A$2:$GG$9999,,MATCH(C37,[1]Rohdaten!$1:$1,))&amp;""=D37&amp;"")*([1]Rohdaten!$A$2:$A$9999&lt;&gt;""))</f>
        <v>34</v>
      </c>
      <c r="G37" s="4" t="str">
        <f>IF(MATCH(C37,$C:$C,0)=ROW(C37),SUM(F37:F39),"")</f>
        <v/>
      </c>
    </row>
    <row r="38" spans="1:7" x14ac:dyDescent="0.25">
      <c r="A38" s="3"/>
      <c r="B38" s="3"/>
      <c r="C38" s="50" t="s">
        <v>244</v>
      </c>
      <c r="D38" s="3">
        <v>3</v>
      </c>
      <c r="E38" s="50" t="s">
        <v>186</v>
      </c>
      <c r="F38" s="4">
        <f>SUMPRODUCT((INDEX([1]Rohdaten!$A$2:$GG$9999,,MATCH(C38,[1]Rohdaten!$1:$1,))&amp;""=D38&amp;"")*([1]Rohdaten!$A$2:$A$9999&lt;&gt;""))</f>
        <v>26</v>
      </c>
      <c r="G38" s="4" t="str">
        <f>IF(MATCH(C38,$C:$C,0)=ROW(C38),SUM(F38:F40),"")</f>
        <v/>
      </c>
    </row>
    <row r="39" spans="1:7" x14ac:dyDescent="0.25">
      <c r="A39" s="3"/>
      <c r="B39" s="3"/>
      <c r="C39" s="50" t="s">
        <v>244</v>
      </c>
      <c r="D39" s="3">
        <v>4</v>
      </c>
      <c r="E39" s="50" t="s">
        <v>187</v>
      </c>
      <c r="F39" s="4">
        <f>SUMPRODUCT((INDEX([1]Rohdaten!$A$2:$GG$9999,,MATCH(C39,[1]Rohdaten!$1:$1,))&amp;""=D39&amp;"")*([1]Rohdaten!$A$2:$A$9999&lt;&gt;""))</f>
        <v>40</v>
      </c>
      <c r="G39" s="4" t="str">
        <f>IF(MATCH(C39,$C:$C,0)=ROW(C39),SUM(F39:F41),"")</f>
        <v/>
      </c>
    </row>
    <row r="40" spans="1:7" x14ac:dyDescent="0.25">
      <c r="A40" s="52"/>
      <c r="B40" s="52"/>
      <c r="C40" s="51" t="s">
        <v>244</v>
      </c>
      <c r="D40" s="52">
        <v>5</v>
      </c>
      <c r="E40" s="53" t="s">
        <v>188</v>
      </c>
      <c r="F40" s="4">
        <f>SUMPRODUCT((INDEX([1]Rohdaten!$A$2:$GG$9999,,MATCH(C40,[1]Rohdaten!$1:$1,))&amp;""=D40&amp;"")*([1]Rohdaten!$A$2:$A$9999&lt;&gt;""))</f>
        <v>0</v>
      </c>
      <c r="G40" s="4" t="str">
        <f>IF(MATCH(C40,$C:$C,0)=ROW(C40),SUM(F40:F42),"")</f>
        <v/>
      </c>
    </row>
    <row r="41" spans="1:7" x14ac:dyDescent="0.25">
      <c r="A41" s="28" t="s">
        <v>182</v>
      </c>
      <c r="B41" s="26" t="s">
        <v>189</v>
      </c>
      <c r="C41" s="27" t="s">
        <v>245</v>
      </c>
      <c r="D41" s="25"/>
      <c r="E41" s="26" t="s">
        <v>48</v>
      </c>
      <c r="F41" s="4">
        <f>SUMPRODUCT((INDEX([1]Rohdaten!$A$2:$GG$9999,,MATCH(C41,[1]Rohdaten!$1:$1,))&amp;""=D41&amp;"")*([1]Rohdaten!$A$2:$A$9999&lt;&gt;""))</f>
        <v>0</v>
      </c>
      <c r="G41" s="4">
        <f>IF(MATCH(C41,$C:$C,0)=ROW(C41),SUM(F41:F46),"")</f>
        <v>100</v>
      </c>
    </row>
    <row r="42" spans="1:7" x14ac:dyDescent="0.25">
      <c r="C42" t="s">
        <v>245</v>
      </c>
      <c r="D42" s="3">
        <v>1</v>
      </c>
      <c r="E42" s="2" t="s">
        <v>190</v>
      </c>
      <c r="F42" s="4">
        <f>SUMPRODUCT((INDEX([1]Rohdaten!$A$2:$GG$9999,,MATCH(C42,[1]Rohdaten!$1:$1,))&amp;""=D42&amp;"")*([1]Rohdaten!$A$2:$A$9999&lt;&gt;""))</f>
        <v>30</v>
      </c>
      <c r="G42" s="4" t="str">
        <f>IF(MATCH(C42,$C:$C,0)=ROW(C42),SUM(F42:F44),"")</f>
        <v/>
      </c>
    </row>
    <row r="43" spans="1:7" x14ac:dyDescent="0.25">
      <c r="C43" t="s">
        <v>245</v>
      </c>
      <c r="D43" s="3">
        <v>2</v>
      </c>
      <c r="E43" s="2" t="s">
        <v>191</v>
      </c>
      <c r="F43" s="4">
        <f>SUMPRODUCT((INDEX([1]Rohdaten!$A$2:$GG$9999,,MATCH(C43,[1]Rohdaten!$1:$1,))&amp;""=D43&amp;"")*([1]Rohdaten!$A$2:$A$9999&lt;&gt;""))</f>
        <v>55</v>
      </c>
      <c r="G43" s="4" t="str">
        <f>IF(MATCH(C43,$C:$C,0)=ROW(C43),SUM(F43:F45),"")</f>
        <v/>
      </c>
    </row>
    <row r="44" spans="1:7" x14ac:dyDescent="0.25">
      <c r="A44" s="3"/>
      <c r="B44" s="3"/>
      <c r="C44" s="50" t="s">
        <v>245</v>
      </c>
      <c r="D44" s="3">
        <v>3</v>
      </c>
      <c r="E44" s="50" t="s">
        <v>192</v>
      </c>
      <c r="F44" s="4">
        <f>SUMPRODUCT((INDEX([1]Rohdaten!$A$2:$GG$9999,,MATCH(C44,[1]Rohdaten!$1:$1,))&amp;""=D44&amp;"")*([1]Rohdaten!$A$2:$A$9999&lt;&gt;""))</f>
        <v>12</v>
      </c>
      <c r="G44" s="4" t="str">
        <f>IF(MATCH(C44,$C:$C,0)=ROW(C44),SUM(F44:F46),"")</f>
        <v/>
      </c>
    </row>
    <row r="45" spans="1:7" x14ac:dyDescent="0.25">
      <c r="A45" s="3"/>
      <c r="B45" s="3"/>
      <c r="C45" s="50" t="s">
        <v>245</v>
      </c>
      <c r="D45" s="3">
        <v>4</v>
      </c>
      <c r="E45" s="50" t="s">
        <v>193</v>
      </c>
      <c r="F45" s="4">
        <f>SUMPRODUCT((INDEX([1]Rohdaten!$A$2:$GG$9999,,MATCH(C45,[1]Rohdaten!$1:$1,))&amp;""=D45&amp;"")*([1]Rohdaten!$A$2:$A$9999&lt;&gt;""))</f>
        <v>2</v>
      </c>
      <c r="G45" s="4" t="str">
        <f>IF(MATCH(C45,$C:$C,0)=ROW(C45),SUM(F45:F47),"")</f>
        <v/>
      </c>
    </row>
    <row r="46" spans="1:7" x14ac:dyDescent="0.25">
      <c r="A46" s="52"/>
      <c r="B46" s="52"/>
      <c r="C46" s="51" t="s">
        <v>245</v>
      </c>
      <c r="D46" s="52">
        <v>5</v>
      </c>
      <c r="E46" s="53" t="s">
        <v>175</v>
      </c>
      <c r="F46" s="4">
        <f>SUMPRODUCT((INDEX([1]Rohdaten!$A$2:$GG$9999,,MATCH(C46,[1]Rohdaten!$1:$1,))&amp;""=D46&amp;"")*([1]Rohdaten!$A$2:$A$9999&lt;&gt;""))</f>
        <v>1</v>
      </c>
      <c r="G46" s="4" t="str">
        <f>IF(MATCH(C46,$C:$C,0)=ROW(C46),SUM(F46:F48),"")</f>
        <v/>
      </c>
    </row>
    <row r="47" spans="1:7" x14ac:dyDescent="0.25">
      <c r="A47" s="28" t="s">
        <v>182</v>
      </c>
      <c r="B47" s="26" t="s">
        <v>166</v>
      </c>
      <c r="C47" s="27" t="s">
        <v>246</v>
      </c>
      <c r="D47" s="25">
        <v>0</v>
      </c>
      <c r="E47" s="26" t="s">
        <v>48</v>
      </c>
      <c r="F47" s="4">
        <f>SUMPRODUCT((INDEX([1]Rohdaten!$A$2:$GG$9999,,MATCH(C47,[1]Rohdaten!$1:$1,))&amp;""=D47&amp;"")*([1]Rohdaten!$A$2:$A$9999&lt;&gt;""))</f>
        <v>0</v>
      </c>
      <c r="G47" s="4">
        <f>IF(MATCH(C47,$C:$C,0)=ROW(C47),SUM(F47:F51),"")</f>
        <v>100</v>
      </c>
    </row>
    <row r="48" spans="1:7" x14ac:dyDescent="0.25">
      <c r="A48" s="52"/>
      <c r="B48" s="52"/>
      <c r="C48" s="51" t="s">
        <v>246</v>
      </c>
      <c r="D48" s="52">
        <v>1</v>
      </c>
      <c r="E48" s="53" t="s">
        <v>194</v>
      </c>
      <c r="F48" s="4">
        <f>SUMPRODUCT((INDEX([1]Rohdaten!$A$2:$GG$9999,,MATCH(C48,[1]Rohdaten!$1:$1,))&amp;""=D48&amp;"")*([1]Rohdaten!$A$2:$A$9999&lt;&gt;""))</f>
        <v>2</v>
      </c>
      <c r="G48" s="4" t="str">
        <f t="shared" ref="G48:G57" si="2">IF(MATCH(C48,$C:$C,0)=ROW(C48),SUM(F48:F50),"")</f>
        <v/>
      </c>
    </row>
    <row r="49" spans="1:8" x14ac:dyDescent="0.25">
      <c r="A49" s="52"/>
      <c r="B49" s="52"/>
      <c r="C49" s="51" t="s">
        <v>246</v>
      </c>
      <c r="D49" s="52">
        <v>2</v>
      </c>
      <c r="E49" s="53" t="s">
        <v>195</v>
      </c>
      <c r="F49" s="4">
        <f>SUMPRODUCT((INDEX([1]Rohdaten!$A$2:$GG$9999,,MATCH(C49,[1]Rohdaten!$1:$1,))&amp;""=D49&amp;"")*([1]Rohdaten!$A$2:$A$9999&lt;&gt;""))</f>
        <v>2</v>
      </c>
      <c r="G49" s="4" t="str">
        <f t="shared" si="2"/>
        <v/>
      </c>
    </row>
    <row r="50" spans="1:8" x14ac:dyDescent="0.25">
      <c r="A50" s="52"/>
      <c r="B50" s="52"/>
      <c r="C50" s="51" t="s">
        <v>246</v>
      </c>
      <c r="D50" s="52">
        <v>3</v>
      </c>
      <c r="E50" s="53" t="s">
        <v>196</v>
      </c>
      <c r="F50" s="4">
        <f>SUMPRODUCT((INDEX([1]Rohdaten!$A$2:$GG$9999,,MATCH(C50,[1]Rohdaten!$1:$1,))&amp;""=D50&amp;"")*([1]Rohdaten!$A$2:$A$9999&lt;&gt;""))</f>
        <v>0</v>
      </c>
      <c r="G50" s="4" t="str">
        <f t="shared" si="2"/>
        <v/>
      </c>
    </row>
    <row r="51" spans="1:8" x14ac:dyDescent="0.25">
      <c r="A51" s="52"/>
      <c r="B51" s="52"/>
      <c r="C51" s="51" t="s">
        <v>246</v>
      </c>
      <c r="D51" s="52">
        <v>4</v>
      </c>
      <c r="E51" s="53" t="s">
        <v>175</v>
      </c>
      <c r="F51" s="4">
        <f>SUMPRODUCT((INDEX([1]Rohdaten!$A$2:$GG$9999,,MATCH(C51,[1]Rohdaten!$1:$1,))&amp;""=D51&amp;"")*([1]Rohdaten!$A$2:$A$9999&lt;&gt;""))</f>
        <v>96</v>
      </c>
      <c r="G51" s="4" t="str">
        <f t="shared" si="2"/>
        <v/>
      </c>
    </row>
    <row r="52" spans="1:8" x14ac:dyDescent="0.25">
      <c r="A52" s="28" t="s">
        <v>182</v>
      </c>
      <c r="B52" s="26" t="s">
        <v>197</v>
      </c>
      <c r="C52" s="27" t="s">
        <v>247</v>
      </c>
      <c r="D52" s="25"/>
      <c r="E52" s="26" t="s">
        <v>48</v>
      </c>
      <c r="F52" s="4">
        <f>SUMPRODUCT((INDEX([1]Rohdaten!$A$2:$GG$9999,,MATCH(C52,[1]Rohdaten!$1:$1,))&amp;""=D52&amp;"")*([1]Rohdaten!$A$2:$A$9999&lt;&gt;""))</f>
        <v>0</v>
      </c>
      <c r="G52" s="4">
        <f t="shared" si="2"/>
        <v>100</v>
      </c>
      <c r="H52" t="str">
        <f>CONCATENATE("[Filter] Erwerbspause hat stattgefunden: n = ",SUM(K139:K143))</f>
        <v>[Filter] Erwerbspause hat stattgefunden: n = 0</v>
      </c>
    </row>
    <row r="53" spans="1:8" x14ac:dyDescent="0.25">
      <c r="C53" t="s">
        <v>247</v>
      </c>
      <c r="D53" s="3">
        <v>0</v>
      </c>
      <c r="E53" s="2" t="s">
        <v>198</v>
      </c>
      <c r="F53" s="4">
        <f>SUMPRODUCT((INDEX([1]Rohdaten!$A$2:$GG$9999,,MATCH(C53,[1]Rohdaten!$1:$1,))&amp;""=D53&amp;"")*([1]Rohdaten!$A$2:$A$9999&lt;&gt;""))</f>
        <v>100</v>
      </c>
      <c r="G53" s="4" t="str">
        <f t="shared" si="2"/>
        <v/>
      </c>
    </row>
    <row r="54" spans="1:8" x14ac:dyDescent="0.25">
      <c r="C54" t="s">
        <v>247</v>
      </c>
      <c r="D54" s="3">
        <v>1</v>
      </c>
      <c r="E54" s="2" t="s">
        <v>199</v>
      </c>
      <c r="F54" s="4">
        <f>SUMPRODUCT((INDEX([1]Rohdaten!$A$2:$GG$9999,,MATCH(C54,[1]Rohdaten!$1:$1,))&amp;""=D54&amp;"")*([1]Rohdaten!$A$2:$A$9999&lt;&gt;""))</f>
        <v>0</v>
      </c>
      <c r="G54" s="4" t="str">
        <f t="shared" si="2"/>
        <v/>
      </c>
    </row>
    <row r="55" spans="1:8" x14ac:dyDescent="0.25">
      <c r="A55" s="28" t="s">
        <v>182</v>
      </c>
      <c r="B55" s="26" t="s">
        <v>323</v>
      </c>
      <c r="C55" s="27" t="s">
        <v>248</v>
      </c>
      <c r="D55" s="25"/>
      <c r="E55" s="26" t="s">
        <v>48</v>
      </c>
      <c r="F55" s="4">
        <f>SUMPRODUCT((INDEX([1]Rohdaten!$A$2:$GG$9999,,MATCH(C55,[1]Rohdaten!$1:$1,))&amp;""=D55&amp;"")*([1]Rohdaten!$A$2:$A$9999&lt;&gt;""))</f>
        <v>0</v>
      </c>
      <c r="G55" s="4">
        <f t="shared" si="2"/>
        <v>100</v>
      </c>
    </row>
    <row r="56" spans="1:8" x14ac:dyDescent="0.25">
      <c r="C56" t="s">
        <v>248</v>
      </c>
      <c r="D56" s="3">
        <v>0</v>
      </c>
      <c r="E56" s="2" t="s">
        <v>198</v>
      </c>
      <c r="F56" s="4">
        <f>SUMPRODUCT((INDEX([1]Rohdaten!$A$2:$GG$9999,,MATCH(C56,[1]Rohdaten!$1:$1,))&amp;""=D56&amp;"")*([1]Rohdaten!$A$2:$A$9999&lt;&gt;""))</f>
        <v>66</v>
      </c>
      <c r="G56" s="4" t="str">
        <f t="shared" si="2"/>
        <v/>
      </c>
    </row>
    <row r="57" spans="1:8" x14ac:dyDescent="0.25">
      <c r="C57" t="s">
        <v>248</v>
      </c>
      <c r="D57" s="3">
        <v>1</v>
      </c>
      <c r="E57" s="2" t="s">
        <v>199</v>
      </c>
      <c r="F57" s="4">
        <f>SUMPRODUCT((INDEX([1]Rohdaten!$A$2:$GG$9999,,MATCH(C57,[1]Rohdaten!$1:$1,))&amp;""=D57&amp;"")*([1]Rohdaten!$A$2:$A$9999&lt;&gt;""))</f>
        <v>34</v>
      </c>
      <c r="G57" s="4" t="str">
        <f t="shared" si="2"/>
        <v/>
      </c>
    </row>
    <row r="58" spans="1:8" x14ac:dyDescent="0.25">
      <c r="A58" s="28" t="s">
        <v>200</v>
      </c>
      <c r="B58" s="26" t="s">
        <v>201</v>
      </c>
      <c r="C58" s="27" t="s">
        <v>249</v>
      </c>
      <c r="D58" s="25"/>
      <c r="E58" s="26" t="s">
        <v>48</v>
      </c>
      <c r="F58" s="4">
        <f>SUMPRODUCT((INDEX([1]Rohdaten!$A$2:$GG$9999,,MATCH(C58,[1]Rohdaten!$1:$1,))&amp;""=D58&amp;"")*([1]Rohdaten!$A$2:$A$9999&lt;&gt;""))</f>
        <v>0</v>
      </c>
      <c r="G58" s="4">
        <f>IF(MATCH(C58,$C:$C,0)=ROW(C58),SUM(F58:F63),"")</f>
        <v>100</v>
      </c>
    </row>
    <row r="59" spans="1:8" x14ac:dyDescent="0.25">
      <c r="C59" t="s">
        <v>249</v>
      </c>
      <c r="D59" s="3">
        <v>1</v>
      </c>
      <c r="E59" s="2" t="s">
        <v>202</v>
      </c>
      <c r="F59" s="4">
        <f>SUMPRODUCT((INDEX([1]Rohdaten!$A$2:$GG$9999,,MATCH(C59,[1]Rohdaten!$1:$1,))&amp;""=D59&amp;"")*([1]Rohdaten!$A$2:$A$9999&lt;&gt;""))</f>
        <v>18</v>
      </c>
      <c r="G59" s="4" t="str">
        <f t="shared" ref="G59:G65" si="3">IF(MATCH(C59,$C:$C,0)=ROW(C59),SUM(F59:F61),"")</f>
        <v/>
      </c>
    </row>
    <row r="60" spans="1:8" x14ac:dyDescent="0.25">
      <c r="C60" t="s">
        <v>249</v>
      </c>
      <c r="D60" s="3">
        <v>2</v>
      </c>
      <c r="E60" s="2" t="s">
        <v>203</v>
      </c>
      <c r="F60" s="4">
        <f>SUMPRODUCT((INDEX([1]Rohdaten!$A$2:$GG$9999,,MATCH(C60,[1]Rohdaten!$1:$1,))&amp;""=D60&amp;"")*([1]Rohdaten!$A$2:$A$9999&lt;&gt;""))</f>
        <v>29</v>
      </c>
      <c r="G60" s="4" t="str">
        <f t="shared" si="3"/>
        <v/>
      </c>
    </row>
    <row r="61" spans="1:8" x14ac:dyDescent="0.25">
      <c r="A61" s="3"/>
      <c r="B61" s="3"/>
      <c r="C61" s="50" t="s">
        <v>249</v>
      </c>
      <c r="D61" s="3">
        <v>3</v>
      </c>
      <c r="E61" s="50" t="s">
        <v>204</v>
      </c>
      <c r="F61" s="4">
        <f>SUMPRODUCT((INDEX([1]Rohdaten!$A$2:$GG$9999,,MATCH(C61,[1]Rohdaten!$1:$1,))&amp;""=D61&amp;"")*([1]Rohdaten!$A$2:$A$9999&lt;&gt;""))</f>
        <v>41</v>
      </c>
      <c r="G61" s="4" t="str">
        <f t="shared" si="3"/>
        <v/>
      </c>
    </row>
    <row r="62" spans="1:8" x14ac:dyDescent="0.25">
      <c r="A62" s="3"/>
      <c r="B62" s="3"/>
      <c r="C62" s="50" t="s">
        <v>249</v>
      </c>
      <c r="D62" s="3">
        <v>4</v>
      </c>
      <c r="E62" s="50" t="s">
        <v>205</v>
      </c>
      <c r="F62" s="4">
        <f>SUMPRODUCT((INDEX([1]Rohdaten!$A$2:$GG$9999,,MATCH(C62,[1]Rohdaten!$1:$1,))&amp;""=D62&amp;"")*([1]Rohdaten!$A$2:$A$9999&lt;&gt;""))</f>
        <v>9</v>
      </c>
      <c r="G62" s="4" t="str">
        <f t="shared" si="3"/>
        <v/>
      </c>
    </row>
    <row r="63" spans="1:8" x14ac:dyDescent="0.25">
      <c r="A63" s="52"/>
      <c r="B63" s="52"/>
      <c r="C63" s="51" t="s">
        <v>249</v>
      </c>
      <c r="D63" s="52">
        <v>5</v>
      </c>
      <c r="E63" s="53" t="s">
        <v>206</v>
      </c>
      <c r="F63" s="4">
        <f>SUMPRODUCT((INDEX([1]Rohdaten!$A$2:$GG$9999,,MATCH(C63,[1]Rohdaten!$1:$1,))&amp;""=D63&amp;"")*([1]Rohdaten!$A$2:$A$9999&lt;&gt;""))</f>
        <v>3</v>
      </c>
      <c r="G63" s="4" t="str">
        <f t="shared" si="3"/>
        <v/>
      </c>
    </row>
    <row r="64" spans="1:8" x14ac:dyDescent="0.25">
      <c r="A64" s="28" t="s">
        <v>231</v>
      </c>
      <c r="B64" s="26" t="s">
        <v>232</v>
      </c>
      <c r="C64" s="27" t="s">
        <v>250</v>
      </c>
      <c r="D64" s="25"/>
      <c r="E64" s="26" t="s">
        <v>48</v>
      </c>
      <c r="F64" s="4">
        <f>SUMPRODUCT((INDEX([1]Rohdaten!$A$2:$GG$9999,,MATCH(C64,[1]Rohdaten!$1:$1,))&amp;""=D64&amp;"")*([1]Rohdaten!$A$2:$A$9999&lt;&gt;""))</f>
        <v>0</v>
      </c>
      <c r="G64" s="4">
        <f t="shared" si="3"/>
        <v>100</v>
      </c>
    </row>
    <row r="65" spans="1:8" x14ac:dyDescent="0.25">
      <c r="A65" s="52"/>
      <c r="B65" s="52"/>
      <c r="C65" s="51" t="s">
        <v>250</v>
      </c>
      <c r="D65" s="52">
        <v>0</v>
      </c>
      <c r="E65" s="53" t="s">
        <v>198</v>
      </c>
      <c r="F65" s="4">
        <f>SUMPRODUCT((INDEX([1]Rohdaten!$A$2:$GG$9999,,MATCH(C65,[1]Rohdaten!$1:$1,))&amp;""=D65&amp;"")*([1]Rohdaten!$A$2:$A$9999&lt;&gt;""))</f>
        <v>92</v>
      </c>
      <c r="G65" s="4" t="str">
        <f t="shared" si="3"/>
        <v/>
      </c>
    </row>
    <row r="66" spans="1:8" x14ac:dyDescent="0.25">
      <c r="A66" s="52"/>
      <c r="B66" s="52"/>
      <c r="C66" s="51" t="s">
        <v>250</v>
      </c>
      <c r="D66" s="52">
        <v>1</v>
      </c>
      <c r="E66" s="53" t="s">
        <v>199</v>
      </c>
      <c r="F66" s="4">
        <f>SUMPRODUCT((INDEX([1]Rohdaten!$A$2:$GG$9999,,MATCH(C66,[1]Rohdaten!$1:$1,))&amp;""=D66&amp;"")*([1]Rohdaten!$A$2:$A$9999&lt;&gt;""))</f>
        <v>8</v>
      </c>
      <c r="G66" s="4" t="str">
        <f>IF(MATCH(C66,$C:$C,0)=ROW(C66),SUM(F66:F69),"")</f>
        <v/>
      </c>
    </row>
    <row r="67" spans="1:8" x14ac:dyDescent="0.25">
      <c r="A67" s="28" t="s">
        <v>231</v>
      </c>
      <c r="B67" s="26" t="s">
        <v>233</v>
      </c>
      <c r="C67" s="27" t="s">
        <v>251</v>
      </c>
      <c r="D67" s="25"/>
      <c r="E67" s="26" t="s">
        <v>48</v>
      </c>
      <c r="F67" s="4">
        <f>SUMPRODUCT((INDEX([1]Rohdaten!$A$2:$GG$9999,,MATCH(C67,[1]Rohdaten!$1:$1,))&amp;""=D67&amp;"")*([1]Rohdaten!$A$2:$A$9999&lt;&gt;""))</f>
        <v>8</v>
      </c>
      <c r="G67" s="4">
        <f>IF(MATCH(C67,$C:$C,0)=ROW(C67),SUM(F67:F71),"")</f>
        <v>100</v>
      </c>
      <c r="H67" t="str">
        <f>CONCATENATE("[Filter] Wenn HDL nicht beansprucht: n= ",K65)</f>
        <v xml:space="preserve">[Filter] Wenn HDL nicht beansprucht: n= </v>
      </c>
    </row>
    <row r="68" spans="1:8" x14ac:dyDescent="0.25">
      <c r="A68"/>
      <c r="B68"/>
      <c r="C68" s="51" t="s">
        <v>251</v>
      </c>
      <c r="D68" s="52">
        <v>0</v>
      </c>
      <c r="E68" s="53" t="s">
        <v>348</v>
      </c>
      <c r="F68" s="4">
        <f>SUMPRODUCT((INDEX([1]Rohdaten!$A$2:$GG$9999,,MATCH(C68,[1]Rohdaten!$1:$1,))&amp;""=D68&amp;"")*([1]Rohdaten!$A$2:$A$9999&lt;&gt;""))</f>
        <v>0</v>
      </c>
    </row>
    <row r="69" spans="1:8" x14ac:dyDescent="0.25">
      <c r="A69" s="52"/>
      <c r="B69" s="52"/>
      <c r="C69" s="51" t="s">
        <v>251</v>
      </c>
      <c r="D69" s="52">
        <v>1</v>
      </c>
      <c r="E69" s="53" t="s">
        <v>199</v>
      </c>
      <c r="F69" s="4">
        <f>SUMPRODUCT((INDEX([1]Rohdaten!$A$2:$GG$9999,,MATCH(C69,[1]Rohdaten!$1:$1,))&amp;""=D69&amp;"")*([1]Rohdaten!$A$2:$A$9999&lt;&gt;""))</f>
        <v>23</v>
      </c>
      <c r="G69" s="4" t="str">
        <f>IF(MATCH(C69,$C:$C,0)=ROW(C69),SUM(F69:F71),"")</f>
        <v/>
      </c>
    </row>
    <row r="70" spans="1:8" x14ac:dyDescent="0.25">
      <c r="A70" s="52"/>
      <c r="B70" s="52"/>
      <c r="C70" s="51" t="s">
        <v>251</v>
      </c>
      <c r="D70" s="52">
        <v>2</v>
      </c>
      <c r="E70" s="53" t="s">
        <v>198</v>
      </c>
      <c r="F70" s="4">
        <f>SUMPRODUCT((INDEX([1]Rohdaten!$A$2:$GG$9999,,MATCH(C70,[1]Rohdaten!$1:$1,))&amp;""=D70&amp;"")*([1]Rohdaten!$A$2:$A$9999&lt;&gt;""))</f>
        <v>56</v>
      </c>
      <c r="G70" s="4" t="str">
        <f>IF(MATCH(C70,$C:$C,0)=ROW(C70),SUM(F70:F72),"")</f>
        <v/>
      </c>
    </row>
    <row r="71" spans="1:8" x14ac:dyDescent="0.25">
      <c r="A71" s="52"/>
      <c r="B71" s="52"/>
      <c r="C71" s="51" t="s">
        <v>251</v>
      </c>
      <c r="D71" s="52">
        <v>3</v>
      </c>
      <c r="E71" s="53" t="s">
        <v>234</v>
      </c>
      <c r="F71" s="4">
        <f>SUMPRODUCT((INDEX([1]Rohdaten!$A$2:$GG$9999,,MATCH(C71,[1]Rohdaten!$1:$1,))&amp;""=D71&amp;"")*([1]Rohdaten!$A$2:$A$9999&lt;&gt;""))</f>
        <v>13</v>
      </c>
      <c r="G71" s="4" t="str">
        <f>IF(MATCH(C71,$C:$C,0)=ROW(C71),SUM(F71:F73),"")</f>
        <v/>
      </c>
    </row>
    <row r="72" spans="1:8" x14ac:dyDescent="0.25">
      <c r="A72" s="28" t="s">
        <v>231</v>
      </c>
      <c r="B72" s="26" t="s">
        <v>235</v>
      </c>
      <c r="C72" s="27" t="s">
        <v>252</v>
      </c>
      <c r="D72" s="25"/>
      <c r="E72" s="26" t="s">
        <v>48</v>
      </c>
      <c r="F72" s="4">
        <f>SUMPRODUCT((INDEX([1]Rohdaten!$A$2:$GG$9999,,MATCH(C72,[1]Rohdaten!$1:$1,))&amp;""=D72&amp;"")*([1]Rohdaten!$A$2:$A$9999&lt;&gt;""))</f>
        <v>0</v>
      </c>
      <c r="G72" s="4">
        <f>IF(MATCH(C72,$C:$C,0)=ROW(C72),SUM(F72:F75),"")</f>
        <v>100</v>
      </c>
    </row>
    <row r="73" spans="1:8" x14ac:dyDescent="0.25">
      <c r="A73" s="52"/>
      <c r="B73" s="52"/>
      <c r="C73" s="51" t="s">
        <v>252</v>
      </c>
      <c r="D73" s="52">
        <v>0</v>
      </c>
      <c r="E73" s="53" t="s">
        <v>198</v>
      </c>
      <c r="F73" s="4">
        <f>SUMPRODUCT((INDEX([1]Rohdaten!$A$2:$GG$9999,,MATCH(C73,[1]Rohdaten!$1:$1,))&amp;""=D73&amp;"")*([1]Rohdaten!$A$2:$A$9999&lt;&gt;""))</f>
        <v>50</v>
      </c>
      <c r="G73" s="4" t="str">
        <f>IF(MATCH(C73,$C:$C,0)=ROW(C73),SUM(F73:F75),"")</f>
        <v/>
      </c>
    </row>
    <row r="74" spans="1:8" x14ac:dyDescent="0.25">
      <c r="A74" s="52"/>
      <c r="B74" s="52"/>
      <c r="C74" s="51" t="s">
        <v>252</v>
      </c>
      <c r="D74" s="52">
        <v>1</v>
      </c>
      <c r="E74" s="53" t="s">
        <v>199</v>
      </c>
      <c r="F74" s="4">
        <f>SUMPRODUCT((INDEX([1]Rohdaten!$A$2:$GG$9999,,MATCH(C74,[1]Rohdaten!$1:$1,))&amp;""=D74&amp;"")*([1]Rohdaten!$A$2:$A$9999&lt;&gt;""))</f>
        <v>50</v>
      </c>
      <c r="G74" s="4" t="str">
        <f>IF(MATCH(C74,$C:$C,0)=ROW(C74),SUM(F74:F76),"")</f>
        <v/>
      </c>
    </row>
    <row r="75" spans="1:8" x14ac:dyDescent="0.25">
      <c r="A75" s="52"/>
      <c r="B75" s="52"/>
      <c r="C75" s="51" t="s">
        <v>252</v>
      </c>
      <c r="D75" s="52">
        <v>2</v>
      </c>
      <c r="E75" s="53" t="s">
        <v>236</v>
      </c>
      <c r="F75" s="4">
        <f>SUMPRODUCT((INDEX([1]Rohdaten!$A$2:$GG$9999,,MATCH(C75,[1]Rohdaten!$1:$1,))&amp;""=D75&amp;"")*([1]Rohdaten!$A$2:$A$9999&lt;&gt;""))</f>
        <v>0</v>
      </c>
      <c r="G75" s="4" t="str">
        <f>IF(MATCH(C75,$C:$C,0)=ROW(C75),SUM(F75:F77),"")</f>
        <v/>
      </c>
    </row>
    <row r="76" spans="1:8" x14ac:dyDescent="0.25">
      <c r="A76" s="28" t="s">
        <v>231</v>
      </c>
      <c r="B76" s="26" t="s">
        <v>237</v>
      </c>
      <c r="C76" s="27" t="s">
        <v>253</v>
      </c>
      <c r="D76" s="25"/>
      <c r="E76" s="26" t="s">
        <v>48</v>
      </c>
      <c r="F76" s="4">
        <f>SUMPRODUCT((INDEX([1]Rohdaten!$A$2:$GG$9999,,MATCH(C76,[1]Rohdaten!$1:$1,))&amp;""=D76&amp;"")*([1]Rohdaten!$A$2:$A$9999&lt;&gt;""))</f>
        <v>50</v>
      </c>
      <c r="G76" s="4">
        <f>IF(MATCH(C76,$C:$C,0)=ROW(C76),SUM(F76:F79),"")</f>
        <v>100</v>
      </c>
      <c r="H76" t="str">
        <f>CONCATENATE("[Filter] Wenn Partner nicht eingebunden: n= ",K73)</f>
        <v xml:space="preserve">[Filter] Wenn Partner nicht eingebunden: n= </v>
      </c>
    </row>
    <row r="77" spans="1:8" x14ac:dyDescent="0.25">
      <c r="A77" s="52"/>
      <c r="B77" s="52"/>
      <c r="C77" s="51" t="s">
        <v>253</v>
      </c>
      <c r="D77" s="52">
        <v>1</v>
      </c>
      <c r="E77" s="53" t="s">
        <v>199</v>
      </c>
      <c r="F77" s="4">
        <f>SUMPRODUCT((INDEX([1]Rohdaten!$A$2:$GG$9999,,MATCH(C77,[1]Rohdaten!$1:$1,))&amp;""=D77&amp;"")*([1]Rohdaten!$A$2:$A$9999&lt;&gt;""))</f>
        <v>13</v>
      </c>
      <c r="G77" s="4" t="str">
        <f>IF(MATCH(C77,$C:$C,0)=ROW(C77),SUM(F77:F79),"")</f>
        <v/>
      </c>
    </row>
    <row r="78" spans="1:8" x14ac:dyDescent="0.25">
      <c r="A78" s="52"/>
      <c r="B78" s="52"/>
      <c r="C78" s="51" t="s">
        <v>253</v>
      </c>
      <c r="D78" s="52">
        <v>2</v>
      </c>
      <c r="E78" s="53" t="s">
        <v>198</v>
      </c>
      <c r="F78" s="4">
        <f>SUMPRODUCT((INDEX([1]Rohdaten!$A$2:$GG$9999,,MATCH(C78,[1]Rohdaten!$1:$1,))&amp;""=D78&amp;"")*([1]Rohdaten!$A$2:$A$9999&lt;&gt;""))</f>
        <v>31</v>
      </c>
      <c r="G78" s="4" t="str">
        <f>IF(MATCH(C78,$C:$C,0)=ROW(C78),SUM(F78:F80),"")</f>
        <v/>
      </c>
    </row>
    <row r="79" spans="1:8" x14ac:dyDescent="0.25">
      <c r="A79" s="52"/>
      <c r="B79" s="52"/>
      <c r="C79" s="51" t="s">
        <v>253</v>
      </c>
      <c r="D79" s="52">
        <v>3</v>
      </c>
      <c r="E79" s="53" t="s">
        <v>234</v>
      </c>
      <c r="F79" s="4">
        <f>SUMPRODUCT((INDEX([1]Rohdaten!$A$2:$GG$9999,,MATCH(C79,[1]Rohdaten!$1:$1,))&amp;""=D79&amp;"")*([1]Rohdaten!$A$2:$A$9999&lt;&gt;""))</f>
        <v>6</v>
      </c>
      <c r="G79" s="4" t="str">
        <f>IF(MATCH(C79,$C:$C,0)=ROW(C79),SUM(F79:F81),"")</f>
        <v/>
      </c>
    </row>
    <row r="80" spans="1:8" x14ac:dyDescent="0.25">
      <c r="A80" s="28" t="s">
        <v>207</v>
      </c>
      <c r="B80" s="26" t="s">
        <v>208</v>
      </c>
      <c r="C80" s="27" t="s">
        <v>254</v>
      </c>
      <c r="D80" s="25"/>
      <c r="E80" s="25" t="s">
        <v>48</v>
      </c>
      <c r="F80" s="27">
        <f>SUMPRODUCT((INDEX([1]Rohdaten!$A$2:$GG$9999,,MATCH(C80,[1]Rohdaten!$1:$1,))&amp;""=D80&amp;"")*([1]Rohdaten!$A$2:$A$9999&lt;&gt;""))</f>
        <v>0</v>
      </c>
      <c r="G80" s="27">
        <f>IF(MATCH(C80,$C:$C,0)=ROW(C80),SUM(F80:F101),"")</f>
        <v>142</v>
      </c>
      <c r="H80" s="29" t="s">
        <v>138</v>
      </c>
    </row>
    <row r="81" spans="1:8" x14ac:dyDescent="0.25">
      <c r="A81" s="52"/>
      <c r="B81" s="52"/>
      <c r="C81" s="51" t="s">
        <v>254</v>
      </c>
      <c r="D81" s="52">
        <v>1</v>
      </c>
      <c r="E81" s="53" t="s">
        <v>209</v>
      </c>
      <c r="F81" s="4">
        <f>SUMPRODUCT((ISNUMBER(SEARCH("{"&amp;D81&amp;",",INDEX([1]Rohdaten!$A$2:$GG$9999,,MATCH(C81,[1]Rohdaten!$1:$1,)))))+(ISNUMBER(SEARCH(","&amp;D81&amp;",",INDEX([1]Rohdaten!$A$2:$GG$9999,,MATCH(C81,[1]Rohdaten!$1:$1,)))))*1)</f>
        <v>1</v>
      </c>
      <c r="H81" t="str">
        <f>CONCATENATE(A80," n=",G80)</f>
        <v>Ursprungsbranche n=142</v>
      </c>
    </row>
    <row r="82" spans="1:8" x14ac:dyDescent="0.25">
      <c r="A82" s="54"/>
      <c r="B82" s="54"/>
      <c r="C82" s="51" t="s">
        <v>254</v>
      </c>
      <c r="D82" s="52">
        <v>10</v>
      </c>
      <c r="E82" s="53" t="s">
        <v>210</v>
      </c>
      <c r="F82" s="4">
        <f>SUMPRODUCT((ISNUMBER(SEARCH("{"&amp;D82&amp;",",INDEX([1]Rohdaten!$A$2:$GG$9999,,MATCH(C82,[1]Rohdaten!$1:$1,)))))+(ISNUMBER(SEARCH(","&amp;D82&amp;",",INDEX([1]Rohdaten!$A$2:$GG$9999,,MATCH(C82,[1]Rohdaten!$1:$1,)))))*1)</f>
        <v>13</v>
      </c>
    </row>
    <row r="83" spans="1:8" x14ac:dyDescent="0.25">
      <c r="A83" s="52"/>
      <c r="B83" s="52"/>
      <c r="C83" s="51" t="s">
        <v>254</v>
      </c>
      <c r="D83" s="52">
        <v>11</v>
      </c>
      <c r="E83" s="53" t="s">
        <v>211</v>
      </c>
      <c r="F83" s="4">
        <f>SUMPRODUCT((ISNUMBER(SEARCH("{"&amp;D83&amp;",",INDEX([1]Rohdaten!$A$2:$GG$9999,,MATCH(C83,[1]Rohdaten!$1:$1,)))))+(ISNUMBER(SEARCH(","&amp;D83&amp;",",INDEX([1]Rohdaten!$A$2:$GG$9999,,MATCH(C83,[1]Rohdaten!$1:$1,)))))*1)</f>
        <v>17</v>
      </c>
    </row>
    <row r="84" spans="1:8" x14ac:dyDescent="0.25">
      <c r="A84" s="52"/>
      <c r="B84" s="52"/>
      <c r="C84" s="51" t="s">
        <v>254</v>
      </c>
      <c r="D84" s="52">
        <v>12</v>
      </c>
      <c r="E84" s="53" t="s">
        <v>212</v>
      </c>
      <c r="F84" s="4">
        <f>SUMPRODUCT((ISNUMBER(SEARCH("{"&amp;D84&amp;",",INDEX([1]Rohdaten!$A$2:$GG$9999,,MATCH(C84,[1]Rohdaten!$1:$1,)))))+(ISNUMBER(SEARCH(","&amp;D84&amp;",",INDEX([1]Rohdaten!$A$2:$GG$9999,,MATCH(C84,[1]Rohdaten!$1:$1,)))))*1)</f>
        <v>3</v>
      </c>
    </row>
    <row r="85" spans="1:8" x14ac:dyDescent="0.25">
      <c r="A85" s="52"/>
      <c r="B85" s="52"/>
      <c r="C85" s="51" t="s">
        <v>254</v>
      </c>
      <c r="D85" s="52">
        <v>13</v>
      </c>
      <c r="E85" s="53" t="s">
        <v>213</v>
      </c>
      <c r="F85" s="4">
        <f>SUMPRODUCT((ISNUMBER(SEARCH("{"&amp;D85&amp;",",INDEX([1]Rohdaten!$A$2:$GG$9999,,MATCH(C85,[1]Rohdaten!$1:$1,)))))+(ISNUMBER(SEARCH(","&amp;D85&amp;",",INDEX([1]Rohdaten!$A$2:$GG$9999,,MATCH(C85,[1]Rohdaten!$1:$1,)))))*1)</f>
        <v>7</v>
      </c>
    </row>
    <row r="86" spans="1:8" x14ac:dyDescent="0.25">
      <c r="A86" s="52"/>
      <c r="B86" s="52"/>
      <c r="C86" s="51" t="s">
        <v>254</v>
      </c>
      <c r="D86" s="52">
        <v>14</v>
      </c>
      <c r="E86" s="53" t="s">
        <v>214</v>
      </c>
      <c r="F86" s="4">
        <f>SUMPRODUCT((ISNUMBER(SEARCH("{"&amp;D86&amp;",",INDEX([1]Rohdaten!$A$2:$GG$9999,,MATCH(C86,[1]Rohdaten!$1:$1,)))))+(ISNUMBER(SEARCH(","&amp;D86&amp;",",INDEX([1]Rohdaten!$A$2:$GG$9999,,MATCH(C86,[1]Rohdaten!$1:$1,)))))*1)</f>
        <v>15</v>
      </c>
    </row>
    <row r="87" spans="1:8" x14ac:dyDescent="0.25">
      <c r="A87" s="52"/>
      <c r="B87" s="52"/>
      <c r="C87" s="51" t="s">
        <v>254</v>
      </c>
      <c r="D87" s="52">
        <v>15</v>
      </c>
      <c r="E87" s="53" t="s">
        <v>215</v>
      </c>
      <c r="F87" s="4">
        <f>SUMPRODUCT((ISNUMBER(SEARCH("{"&amp;D87&amp;",",INDEX([1]Rohdaten!$A$2:$GG$9999,,MATCH(C87,[1]Rohdaten!$1:$1,)))))+(ISNUMBER(SEARCH(","&amp;D87&amp;",",INDEX([1]Rohdaten!$A$2:$GG$9999,,MATCH(C87,[1]Rohdaten!$1:$1,)))))*1)</f>
        <v>8</v>
      </c>
    </row>
    <row r="88" spans="1:8" x14ac:dyDescent="0.25">
      <c r="A88" s="52"/>
      <c r="B88" s="52"/>
      <c r="C88" s="51" t="s">
        <v>254</v>
      </c>
      <c r="D88" s="52">
        <v>16</v>
      </c>
      <c r="E88" s="53" t="s">
        <v>216</v>
      </c>
      <c r="F88" s="4">
        <f>SUMPRODUCT((ISNUMBER(SEARCH("{"&amp;D88&amp;",",INDEX([1]Rohdaten!$A$2:$GG$9999,,MATCH(C88,[1]Rohdaten!$1:$1,)))))+(ISNUMBER(SEARCH(","&amp;D88&amp;",",INDEX([1]Rohdaten!$A$2:$GG$9999,,MATCH(C88,[1]Rohdaten!$1:$1,)))))*1)</f>
        <v>11</v>
      </c>
    </row>
    <row r="89" spans="1:8" x14ac:dyDescent="0.25">
      <c r="A89" s="52"/>
      <c r="B89" s="52"/>
      <c r="C89" s="51" t="s">
        <v>254</v>
      </c>
      <c r="D89" s="52">
        <v>17</v>
      </c>
      <c r="E89" s="53" t="s">
        <v>217</v>
      </c>
      <c r="F89" s="4">
        <f>SUMPRODUCT((ISNUMBER(SEARCH("{"&amp;D89&amp;",",INDEX([1]Rohdaten!$A$2:$GG$9999,,MATCH(C89,[1]Rohdaten!$1:$1,)))))+(ISNUMBER(SEARCH(","&amp;D89&amp;",",INDEX([1]Rohdaten!$A$2:$GG$9999,,MATCH(C89,[1]Rohdaten!$1:$1,)))))*1)</f>
        <v>18</v>
      </c>
    </row>
    <row r="90" spans="1:8" x14ac:dyDescent="0.25">
      <c r="A90" s="52"/>
      <c r="B90" s="52"/>
      <c r="C90" s="51" t="s">
        <v>254</v>
      </c>
      <c r="D90" s="52">
        <v>18</v>
      </c>
      <c r="E90" s="53" t="s">
        <v>218</v>
      </c>
      <c r="F90" s="4">
        <f>SUMPRODUCT((ISNUMBER(SEARCH("{"&amp;D90&amp;",",INDEX([1]Rohdaten!$A$2:$GG$9999,,MATCH(C90,[1]Rohdaten!$1:$1,)))))+(ISNUMBER(SEARCH(","&amp;D90&amp;",",INDEX([1]Rohdaten!$A$2:$GG$9999,,MATCH(C90,[1]Rohdaten!$1:$1,)))))*1)</f>
        <v>4</v>
      </c>
    </row>
    <row r="91" spans="1:8" x14ac:dyDescent="0.25">
      <c r="A91" s="52"/>
      <c r="B91" s="52"/>
      <c r="C91" s="51" t="s">
        <v>254</v>
      </c>
      <c r="D91" s="52">
        <v>19</v>
      </c>
      <c r="E91" s="53" t="s">
        <v>219</v>
      </c>
      <c r="F91" s="4">
        <f>SUMPRODUCT((ISNUMBER(SEARCH("{"&amp;D91&amp;",",INDEX([1]Rohdaten!$A$2:$GG$9999,,MATCH(C91,[1]Rohdaten!$1:$1,)))))+(ISNUMBER(SEARCH(","&amp;D91&amp;",",INDEX([1]Rohdaten!$A$2:$GG$9999,,MATCH(C91,[1]Rohdaten!$1:$1,)))))*1)</f>
        <v>3</v>
      </c>
    </row>
    <row r="92" spans="1:8" x14ac:dyDescent="0.25">
      <c r="A92" s="52"/>
      <c r="B92" s="52"/>
      <c r="C92" s="51" t="s">
        <v>254</v>
      </c>
      <c r="D92" s="52">
        <v>2</v>
      </c>
      <c r="E92" s="53" t="s">
        <v>220</v>
      </c>
      <c r="F92" s="4">
        <f>SUMPRODUCT((ISNUMBER(SEARCH("{"&amp;D92&amp;",",INDEX([1]Rohdaten!$A$2:$GG$9999,,MATCH(C92,[1]Rohdaten!$1:$1,)))))+(ISNUMBER(SEARCH(","&amp;D92&amp;",",INDEX([1]Rohdaten!$A$2:$GG$9999,,MATCH(C92,[1]Rohdaten!$1:$1,)))))*1)</f>
        <v>0</v>
      </c>
    </row>
    <row r="93" spans="1:8" x14ac:dyDescent="0.25">
      <c r="A93" s="52"/>
      <c r="B93" s="52"/>
      <c r="C93" s="51" t="s">
        <v>254</v>
      </c>
      <c r="D93" s="52">
        <v>20</v>
      </c>
      <c r="E93" s="53" t="s">
        <v>221</v>
      </c>
      <c r="F93" s="4">
        <f>SUMPRODUCT((ISNUMBER(SEARCH("{"&amp;D93&amp;",",INDEX([1]Rohdaten!$A$2:$GG$9999,,MATCH(C93,[1]Rohdaten!$1:$1,)))))+(ISNUMBER(SEARCH(","&amp;D93&amp;",",INDEX([1]Rohdaten!$A$2:$GG$9999,,MATCH(C93,[1]Rohdaten!$1:$1,)))))*1)</f>
        <v>0</v>
      </c>
    </row>
    <row r="94" spans="1:8" x14ac:dyDescent="0.25">
      <c r="A94" s="52"/>
      <c r="B94" s="52"/>
      <c r="C94" s="51" t="s">
        <v>254</v>
      </c>
      <c r="D94" s="52">
        <v>21</v>
      </c>
      <c r="E94" s="53" t="s">
        <v>222</v>
      </c>
      <c r="F94" s="4">
        <f>SUMPRODUCT((ISNUMBER(SEARCH("{"&amp;D94&amp;",",INDEX([1]Rohdaten!$A$2:$GG$9999,,MATCH(C94,[1]Rohdaten!$1:$1,)))))+(ISNUMBER(SEARCH(","&amp;D94&amp;",",INDEX([1]Rohdaten!$A$2:$GG$9999,,MATCH(C94,[1]Rohdaten!$1:$1,)))))*1)</f>
        <v>2</v>
      </c>
    </row>
    <row r="95" spans="1:8" x14ac:dyDescent="0.25">
      <c r="A95" s="52"/>
      <c r="B95" s="52"/>
      <c r="C95" s="51" t="s">
        <v>254</v>
      </c>
      <c r="D95" s="52">
        <v>3</v>
      </c>
      <c r="E95" s="53" t="s">
        <v>223</v>
      </c>
      <c r="F95" s="4">
        <f>SUMPRODUCT((ISNUMBER(SEARCH("{"&amp;D95&amp;",",INDEX([1]Rohdaten!$A$2:$GG$9999,,MATCH(C95,[1]Rohdaten!$1:$1,)))))+(ISNUMBER(SEARCH(","&amp;D95&amp;",",INDEX([1]Rohdaten!$A$2:$GG$9999,,MATCH(C95,[1]Rohdaten!$1:$1,)))))*1)</f>
        <v>3</v>
      </c>
    </row>
    <row r="96" spans="1:8" x14ac:dyDescent="0.25">
      <c r="A96" s="52"/>
      <c r="B96" s="52"/>
      <c r="C96" s="51" t="s">
        <v>254</v>
      </c>
      <c r="D96" s="52">
        <v>4</v>
      </c>
      <c r="E96" s="53" t="s">
        <v>224</v>
      </c>
      <c r="F96" s="4">
        <f>SUMPRODUCT((ISNUMBER(SEARCH("{"&amp;D96&amp;",",INDEX([1]Rohdaten!$A$2:$GG$9999,,MATCH(C96,[1]Rohdaten!$1:$1,)))))+(ISNUMBER(SEARCH(","&amp;D96&amp;",",INDEX([1]Rohdaten!$A$2:$GG$9999,,MATCH(C96,[1]Rohdaten!$1:$1,)))))*1)</f>
        <v>2</v>
      </c>
    </row>
    <row r="97" spans="1:8" x14ac:dyDescent="0.25">
      <c r="A97" s="52"/>
      <c r="B97" s="52"/>
      <c r="C97" s="51" t="s">
        <v>254</v>
      </c>
      <c r="D97" s="52">
        <v>5</v>
      </c>
      <c r="E97" s="53" t="s">
        <v>225</v>
      </c>
      <c r="F97" s="4">
        <f>SUMPRODUCT((ISNUMBER(SEARCH("{"&amp;D97&amp;",",INDEX([1]Rohdaten!$A$2:$GG$9999,,MATCH(C97,[1]Rohdaten!$1:$1,)))))+(ISNUMBER(SEARCH(","&amp;D97&amp;",",INDEX([1]Rohdaten!$A$2:$GG$9999,,MATCH(C97,[1]Rohdaten!$1:$1,)))))*1)</f>
        <v>0</v>
      </c>
    </row>
    <row r="98" spans="1:8" x14ac:dyDescent="0.25">
      <c r="A98" s="52"/>
      <c r="B98" s="52"/>
      <c r="C98" s="51" t="s">
        <v>254</v>
      </c>
      <c r="D98" s="52">
        <v>6</v>
      </c>
      <c r="E98" s="53" t="s">
        <v>226</v>
      </c>
      <c r="F98" s="4">
        <f>SUMPRODUCT((ISNUMBER(SEARCH("{"&amp;D98&amp;",",INDEX([1]Rohdaten!$A$2:$GG$9999,,MATCH(C98,[1]Rohdaten!$1:$1,)))))+(ISNUMBER(SEARCH(","&amp;D98&amp;",",INDEX([1]Rohdaten!$A$2:$GG$9999,,MATCH(C98,[1]Rohdaten!$1:$1,)))))*1)</f>
        <v>4</v>
      </c>
    </row>
    <row r="99" spans="1:8" x14ac:dyDescent="0.25">
      <c r="A99" s="52"/>
      <c r="B99" s="52"/>
      <c r="C99" s="51" t="s">
        <v>254</v>
      </c>
      <c r="D99" s="52">
        <v>7</v>
      </c>
      <c r="E99" s="53" t="s">
        <v>227</v>
      </c>
      <c r="F99" s="4">
        <f>SUMPRODUCT((ISNUMBER(SEARCH("{"&amp;D99&amp;",",INDEX([1]Rohdaten!$A$2:$GG$9999,,MATCH(C99,[1]Rohdaten!$1:$1,)))))+(ISNUMBER(SEARCH(","&amp;D99&amp;",",INDEX([1]Rohdaten!$A$2:$GG$9999,,MATCH(C99,[1]Rohdaten!$1:$1,)))))*1)</f>
        <v>14</v>
      </c>
    </row>
    <row r="100" spans="1:8" x14ac:dyDescent="0.25">
      <c r="A100" s="52"/>
      <c r="B100" s="52"/>
      <c r="C100" s="51" t="s">
        <v>254</v>
      </c>
      <c r="D100" s="52">
        <v>8</v>
      </c>
      <c r="E100" s="53" t="s">
        <v>228</v>
      </c>
      <c r="F100" s="4">
        <f>SUMPRODUCT((ISNUMBER(SEARCH("{"&amp;D100&amp;",",INDEX([1]Rohdaten!$A$2:$GG$9999,,MATCH(C100,[1]Rohdaten!$1:$1,)))))+(ISNUMBER(SEARCH(","&amp;D100&amp;",",INDEX([1]Rohdaten!$A$2:$GG$9999,,MATCH(C100,[1]Rohdaten!$1:$1,)))))*1)</f>
        <v>6</v>
      </c>
    </row>
    <row r="101" spans="1:8" x14ac:dyDescent="0.25">
      <c r="A101" s="52"/>
      <c r="B101" s="52"/>
      <c r="C101" s="51" t="s">
        <v>254</v>
      </c>
      <c r="D101" s="52">
        <v>9</v>
      </c>
      <c r="E101" s="53" t="s">
        <v>229</v>
      </c>
      <c r="F101" s="4">
        <f>SUMPRODUCT((ISNUMBER(SEARCH("{"&amp;D101&amp;",",INDEX([1]Rohdaten!$A$2:$GG$9999,,MATCH(C101,[1]Rohdaten!$1:$1,)))))+(ISNUMBER(SEARCH(","&amp;D101&amp;",",INDEX([1]Rohdaten!$A$2:$GG$9999,,MATCH(C101,[1]Rohdaten!$1:$1,)))))*1)</f>
        <v>11</v>
      </c>
    </row>
    <row r="102" spans="1:8" x14ac:dyDescent="0.25">
      <c r="A102" s="28" t="s">
        <v>230</v>
      </c>
      <c r="B102" s="26"/>
      <c r="C102" s="27" t="s">
        <v>255</v>
      </c>
      <c r="D102" s="25"/>
      <c r="E102" s="25" t="s">
        <v>48</v>
      </c>
      <c r="F102" s="27">
        <f>SUMPRODUCT((INDEX([1]Rohdaten!$A$2:$GG$9999,,MATCH(C102,[1]Rohdaten!$1:$1,))&amp;""=D102&amp;"")*([1]Rohdaten!$A$2:$A$9999&lt;&gt;""))</f>
        <v>0</v>
      </c>
      <c r="G102" s="27">
        <f>IF(MATCH(C102,$C:$C,0)=ROW(C102),SUM(F102:F123),"")</f>
        <v>320</v>
      </c>
      <c r="H102" s="29" t="s">
        <v>138</v>
      </c>
    </row>
    <row r="103" spans="1:8" x14ac:dyDescent="0.25">
      <c r="A103" s="52"/>
      <c r="B103" s="52"/>
      <c r="C103" s="51" t="s">
        <v>255</v>
      </c>
      <c r="D103" s="52">
        <v>1</v>
      </c>
      <c r="E103" s="53" t="s">
        <v>209</v>
      </c>
      <c r="F103" s="4">
        <f>SUMPRODUCT((ISNUMBER(SEARCH("{"&amp;D103&amp;",",INDEX([1]Rohdaten!$A$2:$GG$9999,,MATCH(C103,[1]Rohdaten!$1:$1,)))))+(ISNUMBER(SEARCH(","&amp;D103&amp;",",INDEX([1]Rohdaten!$A$2:$GG$9999,,MATCH(C103,[1]Rohdaten!$1:$1,)))))*1)</f>
        <v>2</v>
      </c>
      <c r="H103" t="str">
        <f>CONCATENATE(A102," n=",G102)</f>
        <v>Zielbranche n=320</v>
      </c>
    </row>
    <row r="104" spans="1:8" x14ac:dyDescent="0.25">
      <c r="A104" s="54"/>
      <c r="B104" s="54"/>
      <c r="C104" s="51" t="s">
        <v>255</v>
      </c>
      <c r="D104" s="52">
        <v>10</v>
      </c>
      <c r="E104" s="53" t="s">
        <v>210</v>
      </c>
      <c r="F104" s="4">
        <f>SUMPRODUCT((ISNUMBER(SEARCH("{"&amp;D104&amp;",",INDEX([1]Rohdaten!$A$2:$GG$9999,,MATCH(C104,[1]Rohdaten!$1:$1,)))))+(ISNUMBER(SEARCH(","&amp;D104&amp;",",INDEX([1]Rohdaten!$A$2:$GG$9999,,MATCH(C104,[1]Rohdaten!$1:$1,)))))*1)</f>
        <v>26</v>
      </c>
    </row>
    <row r="105" spans="1:8" x14ac:dyDescent="0.25">
      <c r="A105" s="52"/>
      <c r="B105" s="52"/>
      <c r="C105" s="51" t="s">
        <v>255</v>
      </c>
      <c r="D105" s="52">
        <v>11</v>
      </c>
      <c r="E105" s="53" t="s">
        <v>211</v>
      </c>
      <c r="F105" s="4">
        <f>SUMPRODUCT((ISNUMBER(SEARCH("{"&amp;D105&amp;",",INDEX([1]Rohdaten!$A$2:$GG$9999,,MATCH(C105,[1]Rohdaten!$1:$1,)))))+(ISNUMBER(SEARCH(","&amp;D105&amp;",",INDEX([1]Rohdaten!$A$2:$GG$9999,,MATCH(C105,[1]Rohdaten!$1:$1,)))))*1)</f>
        <v>22</v>
      </c>
    </row>
    <row r="106" spans="1:8" x14ac:dyDescent="0.25">
      <c r="A106" s="52"/>
      <c r="B106" s="52"/>
      <c r="C106" s="51" t="s">
        <v>255</v>
      </c>
      <c r="D106" s="52">
        <v>12</v>
      </c>
      <c r="E106" s="53" t="s">
        <v>212</v>
      </c>
      <c r="F106" s="4">
        <f>SUMPRODUCT((ISNUMBER(SEARCH("{"&amp;D106&amp;",",INDEX([1]Rohdaten!$A$2:$GG$9999,,MATCH(C106,[1]Rohdaten!$1:$1,)))))+(ISNUMBER(SEARCH(","&amp;D106&amp;",",INDEX([1]Rohdaten!$A$2:$GG$9999,,MATCH(C106,[1]Rohdaten!$1:$1,)))))*1)</f>
        <v>14</v>
      </c>
    </row>
    <row r="107" spans="1:8" x14ac:dyDescent="0.25">
      <c r="A107" s="52"/>
      <c r="B107" s="52"/>
      <c r="C107" s="51" t="s">
        <v>255</v>
      </c>
      <c r="D107" s="52">
        <v>13</v>
      </c>
      <c r="E107" s="53" t="s">
        <v>213</v>
      </c>
      <c r="F107" s="4">
        <f>SUMPRODUCT((ISNUMBER(SEARCH("{"&amp;D107&amp;",",INDEX([1]Rohdaten!$A$2:$GG$9999,,MATCH(C107,[1]Rohdaten!$1:$1,)))))+(ISNUMBER(SEARCH(","&amp;D107&amp;",",INDEX([1]Rohdaten!$A$2:$GG$9999,,MATCH(C107,[1]Rohdaten!$1:$1,)))))*1)</f>
        <v>9</v>
      </c>
    </row>
    <row r="108" spans="1:8" x14ac:dyDescent="0.25">
      <c r="A108" s="52"/>
      <c r="B108" s="52"/>
      <c r="C108" s="51" t="s">
        <v>255</v>
      </c>
      <c r="D108" s="52">
        <v>14</v>
      </c>
      <c r="E108" s="53" t="s">
        <v>214</v>
      </c>
      <c r="F108" s="4">
        <f>SUMPRODUCT((ISNUMBER(SEARCH("{"&amp;D108&amp;",",INDEX([1]Rohdaten!$A$2:$GG$9999,,MATCH(C108,[1]Rohdaten!$1:$1,)))))+(ISNUMBER(SEARCH(","&amp;D108&amp;",",INDEX([1]Rohdaten!$A$2:$GG$9999,,MATCH(C108,[1]Rohdaten!$1:$1,)))))*1)</f>
        <v>22</v>
      </c>
    </row>
    <row r="109" spans="1:8" x14ac:dyDescent="0.25">
      <c r="A109" s="52"/>
      <c r="B109" s="52"/>
      <c r="C109" s="51" t="s">
        <v>255</v>
      </c>
      <c r="D109" s="52">
        <v>15</v>
      </c>
      <c r="E109" s="53" t="s">
        <v>215</v>
      </c>
      <c r="F109" s="4">
        <f>SUMPRODUCT((ISNUMBER(SEARCH("{"&amp;D109&amp;",",INDEX([1]Rohdaten!$A$2:$GG$9999,,MATCH(C109,[1]Rohdaten!$1:$1,)))))+(ISNUMBER(SEARCH(","&amp;D109&amp;",",INDEX([1]Rohdaten!$A$2:$GG$9999,,MATCH(C109,[1]Rohdaten!$1:$1,)))))*1)</f>
        <v>39</v>
      </c>
    </row>
    <row r="110" spans="1:8" x14ac:dyDescent="0.25">
      <c r="A110" s="52"/>
      <c r="B110" s="52"/>
      <c r="C110" s="51" t="s">
        <v>255</v>
      </c>
      <c r="D110" s="52">
        <v>16</v>
      </c>
      <c r="E110" s="53" t="s">
        <v>216</v>
      </c>
      <c r="F110" s="4">
        <f>SUMPRODUCT((ISNUMBER(SEARCH("{"&amp;D110&amp;",",INDEX([1]Rohdaten!$A$2:$GG$9999,,MATCH(C110,[1]Rohdaten!$1:$1,)))))+(ISNUMBER(SEARCH(","&amp;D110&amp;",",INDEX([1]Rohdaten!$A$2:$GG$9999,,MATCH(C110,[1]Rohdaten!$1:$1,)))))*1)</f>
        <v>41</v>
      </c>
    </row>
    <row r="111" spans="1:8" x14ac:dyDescent="0.25">
      <c r="A111" s="52"/>
      <c r="B111" s="52"/>
      <c r="C111" s="51" t="s">
        <v>255</v>
      </c>
      <c r="D111" s="52">
        <v>17</v>
      </c>
      <c r="E111" s="53" t="s">
        <v>217</v>
      </c>
      <c r="F111" s="4">
        <f>SUMPRODUCT((ISNUMBER(SEARCH("{"&amp;D111&amp;",",INDEX([1]Rohdaten!$A$2:$GG$9999,,MATCH(C111,[1]Rohdaten!$1:$1,)))))+(ISNUMBER(SEARCH(","&amp;D111&amp;",",INDEX([1]Rohdaten!$A$2:$GG$9999,,MATCH(C111,[1]Rohdaten!$1:$1,)))))*1)</f>
        <v>42</v>
      </c>
    </row>
    <row r="112" spans="1:8" x14ac:dyDescent="0.25">
      <c r="A112" s="52"/>
      <c r="B112" s="52"/>
      <c r="C112" s="51" t="s">
        <v>255</v>
      </c>
      <c r="D112" s="52">
        <v>18</v>
      </c>
      <c r="E112" s="53" t="s">
        <v>218</v>
      </c>
      <c r="F112" s="4">
        <f>SUMPRODUCT((ISNUMBER(SEARCH("{"&amp;D112&amp;",",INDEX([1]Rohdaten!$A$2:$GG$9999,,MATCH(C112,[1]Rohdaten!$1:$1,)))))+(ISNUMBER(SEARCH(","&amp;D112&amp;",",INDEX([1]Rohdaten!$A$2:$GG$9999,,MATCH(C112,[1]Rohdaten!$1:$1,)))))*1)</f>
        <v>16</v>
      </c>
    </row>
    <row r="113" spans="1:8" x14ac:dyDescent="0.25">
      <c r="A113" s="52"/>
      <c r="B113" s="52"/>
      <c r="C113" s="51" t="s">
        <v>255</v>
      </c>
      <c r="D113" s="52">
        <v>19</v>
      </c>
      <c r="E113" s="53" t="s">
        <v>219</v>
      </c>
      <c r="F113" s="4">
        <f>SUMPRODUCT((ISNUMBER(SEARCH("{"&amp;D113&amp;",",INDEX([1]Rohdaten!$A$2:$GG$9999,,MATCH(C113,[1]Rohdaten!$1:$1,)))))+(ISNUMBER(SEARCH(","&amp;D113&amp;",",INDEX([1]Rohdaten!$A$2:$GG$9999,,MATCH(C113,[1]Rohdaten!$1:$1,)))))*1)</f>
        <v>5</v>
      </c>
    </row>
    <row r="114" spans="1:8" x14ac:dyDescent="0.25">
      <c r="A114" s="52"/>
      <c r="B114" s="52"/>
      <c r="C114" s="51" t="s">
        <v>255</v>
      </c>
      <c r="D114" s="52">
        <v>2</v>
      </c>
      <c r="E114" s="53" t="s">
        <v>220</v>
      </c>
      <c r="F114" s="4">
        <f>SUMPRODUCT((ISNUMBER(SEARCH("{"&amp;D114&amp;",",INDEX([1]Rohdaten!$A$2:$GG$9999,,MATCH(C114,[1]Rohdaten!$1:$1,)))))+(ISNUMBER(SEARCH(","&amp;D114&amp;",",INDEX([1]Rohdaten!$A$2:$GG$9999,,MATCH(C114,[1]Rohdaten!$1:$1,)))))*1)</f>
        <v>2</v>
      </c>
    </row>
    <row r="115" spans="1:8" x14ac:dyDescent="0.25">
      <c r="A115" s="52"/>
      <c r="B115" s="52"/>
      <c r="C115" s="51" t="s">
        <v>255</v>
      </c>
      <c r="D115" s="52">
        <v>20</v>
      </c>
      <c r="E115" s="53" t="s">
        <v>221</v>
      </c>
      <c r="F115" s="4">
        <f>SUMPRODUCT((ISNUMBER(SEARCH("{"&amp;D115&amp;",",INDEX([1]Rohdaten!$A$2:$GG$9999,,MATCH(C115,[1]Rohdaten!$1:$1,)))))+(ISNUMBER(SEARCH(","&amp;D115&amp;",",INDEX([1]Rohdaten!$A$2:$GG$9999,,MATCH(C115,[1]Rohdaten!$1:$1,)))))*1)</f>
        <v>0</v>
      </c>
    </row>
    <row r="116" spans="1:8" x14ac:dyDescent="0.25">
      <c r="A116" s="52"/>
      <c r="B116" s="52"/>
      <c r="C116" s="51" t="s">
        <v>255</v>
      </c>
      <c r="D116" s="52">
        <v>21</v>
      </c>
      <c r="E116" s="53" t="s">
        <v>222</v>
      </c>
      <c r="F116" s="4">
        <f>SUMPRODUCT((ISNUMBER(SEARCH("{"&amp;D116&amp;",",INDEX([1]Rohdaten!$A$2:$GG$9999,,MATCH(C116,[1]Rohdaten!$1:$1,)))))+(ISNUMBER(SEARCH(","&amp;D116&amp;",",INDEX([1]Rohdaten!$A$2:$GG$9999,,MATCH(C116,[1]Rohdaten!$1:$1,)))))*1)</f>
        <v>3</v>
      </c>
    </row>
    <row r="117" spans="1:8" x14ac:dyDescent="0.25">
      <c r="A117" s="52"/>
      <c r="B117" s="52"/>
      <c r="C117" s="51" t="s">
        <v>255</v>
      </c>
      <c r="D117" s="52">
        <v>3</v>
      </c>
      <c r="E117" s="53" t="s">
        <v>223</v>
      </c>
      <c r="F117" s="4">
        <f>SUMPRODUCT((ISNUMBER(SEARCH("{"&amp;D117&amp;",",INDEX([1]Rohdaten!$A$2:$GG$9999,,MATCH(C117,[1]Rohdaten!$1:$1,)))))+(ISNUMBER(SEARCH(","&amp;D117&amp;",",INDEX([1]Rohdaten!$A$2:$GG$9999,,MATCH(C117,[1]Rohdaten!$1:$1,)))))*1)</f>
        <v>13</v>
      </c>
    </row>
    <row r="118" spans="1:8" x14ac:dyDescent="0.25">
      <c r="A118" s="52"/>
      <c r="B118" s="52"/>
      <c r="C118" s="51" t="s">
        <v>255</v>
      </c>
      <c r="D118" s="52">
        <v>4</v>
      </c>
      <c r="E118" s="53" t="s">
        <v>224</v>
      </c>
      <c r="F118" s="4">
        <f>SUMPRODUCT((ISNUMBER(SEARCH("{"&amp;D118&amp;",",INDEX([1]Rohdaten!$A$2:$GG$9999,,MATCH(C118,[1]Rohdaten!$1:$1,)))))+(ISNUMBER(SEARCH(","&amp;D118&amp;",",INDEX([1]Rohdaten!$A$2:$GG$9999,,MATCH(C118,[1]Rohdaten!$1:$1,)))))*1)</f>
        <v>11</v>
      </c>
    </row>
    <row r="119" spans="1:8" x14ac:dyDescent="0.25">
      <c r="A119" s="52"/>
      <c r="B119" s="52"/>
      <c r="C119" s="51" t="s">
        <v>255</v>
      </c>
      <c r="D119" s="52">
        <v>5</v>
      </c>
      <c r="E119" s="53" t="s">
        <v>225</v>
      </c>
      <c r="F119" s="4">
        <f>SUMPRODUCT((ISNUMBER(SEARCH("{"&amp;D119&amp;",",INDEX([1]Rohdaten!$A$2:$GG$9999,,MATCH(C119,[1]Rohdaten!$1:$1,)))))+(ISNUMBER(SEARCH(","&amp;D119&amp;",",INDEX([1]Rohdaten!$A$2:$GG$9999,,MATCH(C119,[1]Rohdaten!$1:$1,)))))*1)</f>
        <v>9</v>
      </c>
    </row>
    <row r="120" spans="1:8" x14ac:dyDescent="0.25">
      <c r="A120" s="52"/>
      <c r="B120" s="52"/>
      <c r="C120" s="51" t="s">
        <v>255</v>
      </c>
      <c r="D120" s="52">
        <v>6</v>
      </c>
      <c r="E120" s="53" t="s">
        <v>226</v>
      </c>
      <c r="F120" s="4">
        <f>SUMPRODUCT((ISNUMBER(SEARCH("{"&amp;D120&amp;",",INDEX([1]Rohdaten!$A$2:$GG$9999,,MATCH(C120,[1]Rohdaten!$1:$1,)))))+(ISNUMBER(SEARCH(","&amp;D120&amp;",",INDEX([1]Rohdaten!$A$2:$GG$9999,,MATCH(C120,[1]Rohdaten!$1:$1,)))))*1)</f>
        <v>13</v>
      </c>
    </row>
    <row r="121" spans="1:8" x14ac:dyDescent="0.25">
      <c r="A121" s="52"/>
      <c r="B121" s="52"/>
      <c r="C121" s="51" t="s">
        <v>255</v>
      </c>
      <c r="D121" s="52">
        <v>7</v>
      </c>
      <c r="E121" s="53" t="s">
        <v>227</v>
      </c>
      <c r="F121" s="4">
        <f>SUMPRODUCT((ISNUMBER(SEARCH("{"&amp;D121&amp;",",INDEX([1]Rohdaten!$A$2:$GG$9999,,MATCH(C121,[1]Rohdaten!$1:$1,)))))+(ISNUMBER(SEARCH(","&amp;D121&amp;",",INDEX([1]Rohdaten!$A$2:$GG$9999,,MATCH(C121,[1]Rohdaten!$1:$1,)))))*1)</f>
        <v>17</v>
      </c>
    </row>
    <row r="122" spans="1:8" x14ac:dyDescent="0.25">
      <c r="A122" s="52"/>
      <c r="B122" s="52"/>
      <c r="C122" s="51" t="s">
        <v>255</v>
      </c>
      <c r="D122" s="52">
        <v>8</v>
      </c>
      <c r="E122" s="53" t="s">
        <v>228</v>
      </c>
      <c r="F122" s="4">
        <f>SUMPRODUCT((ISNUMBER(SEARCH("{"&amp;D122&amp;",",INDEX([1]Rohdaten!$A$2:$GG$9999,,MATCH(C122,[1]Rohdaten!$1:$1,)))))+(ISNUMBER(SEARCH(","&amp;D122&amp;",",INDEX([1]Rohdaten!$A$2:$GG$9999,,MATCH(C122,[1]Rohdaten!$1:$1,)))))*1)</f>
        <v>6</v>
      </c>
    </row>
    <row r="123" spans="1:8" x14ac:dyDescent="0.25">
      <c r="A123" s="52"/>
      <c r="B123" s="52"/>
      <c r="C123" s="51" t="s">
        <v>255</v>
      </c>
      <c r="D123" s="52">
        <v>9</v>
      </c>
      <c r="E123" s="53" t="s">
        <v>229</v>
      </c>
      <c r="F123" s="4">
        <f>SUMPRODUCT((ISNUMBER(SEARCH("{"&amp;D123&amp;",",INDEX([1]Rohdaten!$A$2:$GG$9999,,MATCH(C123,[1]Rohdaten!$1:$1,)))))+(ISNUMBER(SEARCH(","&amp;D123&amp;",",INDEX([1]Rohdaten!$A$2:$GG$9999,,MATCH(C123,[1]Rohdaten!$1:$1,)))))*1)</f>
        <v>8</v>
      </c>
    </row>
    <row r="124" spans="1:8" x14ac:dyDescent="0.25">
      <c r="A124" s="27" t="s">
        <v>321</v>
      </c>
      <c r="B124" s="27" t="s">
        <v>322</v>
      </c>
      <c r="C124" s="27" t="s">
        <v>349</v>
      </c>
      <c r="D124" s="27"/>
      <c r="E124" s="27" t="s">
        <v>48</v>
      </c>
      <c r="F124" s="58">
        <f>SUMPRODUCT((INDEX([1]Rohdaten!$A$2:$GG$9999,,MATCH(C125,[1]Rohdaten!$1:$1,))="")*([1]Rohdaten!$A$2:$A$9999&lt;&gt;""))</f>
        <v>48</v>
      </c>
      <c r="G124" s="27">
        <f>IF(MATCH(C124,$C:$C,0)=ROW(C124),SUM(F124:F129),"")</f>
        <v>100</v>
      </c>
      <c r="H124" s="29" t="s">
        <v>350</v>
      </c>
    </row>
    <row r="125" spans="1:8" x14ac:dyDescent="0.25">
      <c r="A125" t="s">
        <v>321</v>
      </c>
      <c r="B125"/>
      <c r="C125" t="s">
        <v>349</v>
      </c>
      <c r="D125">
        <v>0</v>
      </c>
      <c r="E125" s="17" t="s">
        <v>359</v>
      </c>
      <c r="F125" s="60">
        <f>SUMPRODUCT((INDEX([1]Rohdaten!$A$2:$GG$9999,,MATCH(C125,[1]Rohdaten!$1:$1,))&amp;""=D125&amp;"")*([1]Rohdaten!$A$2:$A$9999&lt;&gt;""))</f>
        <v>3</v>
      </c>
      <c r="G125" t="str">
        <f>IF(MATCH(C125,$C:$C,0)=ROW(C125),SUM(F124:F127),"")</f>
        <v/>
      </c>
    </row>
    <row r="126" spans="1:8" x14ac:dyDescent="0.25">
      <c r="A126" t="s">
        <v>321</v>
      </c>
      <c r="B126"/>
      <c r="C126" t="s">
        <v>349</v>
      </c>
      <c r="D126">
        <v>6</v>
      </c>
      <c r="E126" t="str">
        <f>CONCATENATE(D125+1," bis ",D126," Monate")</f>
        <v>1 bis 6 Monate</v>
      </c>
      <c r="F126" s="21">
        <f>SUMPRODUCT((INDEX([1]Rohdaten!$A$2:$GG$9999,,MATCH(C126,[1]Rohdaten!$1:$1,))&gt;D125)*(INDEX([1]Rohdaten!$A$2:$GG$9999,,MATCH(C126,[1]Rohdaten!$1:$1,))&lt;=D126))</f>
        <v>28</v>
      </c>
      <c r="G126" t="str">
        <f>IF(MATCH(C126,$C:$C,0)=ROW(C126),SUM(F125:F128),"")</f>
        <v/>
      </c>
    </row>
    <row r="127" spans="1:8" x14ac:dyDescent="0.25">
      <c r="A127" t="s">
        <v>321</v>
      </c>
      <c r="B127"/>
      <c r="C127" t="s">
        <v>349</v>
      </c>
      <c r="D127">
        <v>12</v>
      </c>
      <c r="E127" t="str">
        <f t="shared" ref="E127:E128" si="4">CONCATENATE(D126+1," bis ",D127," Monate")</f>
        <v>7 bis 12 Monate</v>
      </c>
      <c r="F127" s="21">
        <f>SUMPRODUCT((INDEX([1]Rohdaten!$A$2:$GG$9999,,MATCH(C127,[1]Rohdaten!$1:$1,))&gt;D126)*(INDEX([1]Rohdaten!$A$2:$GG$9999,,MATCH(C127,[1]Rohdaten!$1:$1,))&lt;=D127))</f>
        <v>10</v>
      </c>
      <c r="G127" t="str">
        <f>IF(MATCH(C127,$C:$C,0)=ROW(C127),SUM(F126:F261),"")</f>
        <v/>
      </c>
    </row>
    <row r="128" spans="1:8" x14ac:dyDescent="0.25">
      <c r="A128" t="s">
        <v>321</v>
      </c>
      <c r="B128"/>
      <c r="C128" t="s">
        <v>349</v>
      </c>
      <c r="D128">
        <v>24</v>
      </c>
      <c r="E128" t="str">
        <f t="shared" si="4"/>
        <v>13 bis 24 Monate</v>
      </c>
      <c r="F128" s="21">
        <f>SUMPRODUCT((INDEX([1]Rohdaten!$A$2:$GG$9999,,MATCH(C128,[1]Rohdaten!$1:$1,))&gt;D127)*(INDEX([1]Rohdaten!$A$2:$GG$9999,,MATCH(C128,[1]Rohdaten!$1:$1,))&lt;=D128))</f>
        <v>9</v>
      </c>
      <c r="G128" t="str">
        <f>IF(MATCH(C128,$C:$C,0)=ROW(C128),SUM(F127:F261),"")</f>
        <v/>
      </c>
    </row>
    <row r="129" spans="1:8" x14ac:dyDescent="0.25">
      <c r="A129" t="s">
        <v>321</v>
      </c>
      <c r="B129"/>
      <c r="C129" t="s">
        <v>349</v>
      </c>
      <c r="D129">
        <v>26</v>
      </c>
      <c r="E129" s="17" t="str">
        <f>CONCATENATE("mehr als ",D128," Monate")</f>
        <v>mehr als 24 Monate</v>
      </c>
      <c r="F129" s="60">
        <f>SUMPRODUCT((INDEX([1]Rohdaten!$A$2:$GG$9999,,MATCH(C129,[1]Rohdaten!$1:$1,))&gt;D128)*([1]Rohdaten!$A$2:$A$9999&lt;&gt;""))</f>
        <v>2</v>
      </c>
      <c r="G129" t="str">
        <f>IF(MATCH(C129,$C:$C,0)=ROW(C129),SUM(F128:F261),"")</f>
        <v/>
      </c>
    </row>
    <row r="130" spans="1:8" x14ac:dyDescent="0.25">
      <c r="A130"/>
      <c r="B130"/>
    </row>
    <row r="131" spans="1:8" x14ac:dyDescent="0.25">
      <c r="A131" t="s">
        <v>321</v>
      </c>
      <c r="B131"/>
      <c r="C131" t="s">
        <v>349</v>
      </c>
      <c r="D131">
        <v>0</v>
      </c>
      <c r="F131" s="4">
        <f>SUMPRODUCT((INDEX([1]Rohdaten!$A$2:$GG$9999,,MATCH(C131,[1]Rohdaten!$1:$1,))&amp;""=D131&amp;"")*([1]Rohdaten!$A$2:$A$9999&lt;&gt;""))</f>
        <v>3</v>
      </c>
    </row>
    <row r="132" spans="1:8" x14ac:dyDescent="0.25">
      <c r="A132" t="s">
        <v>321</v>
      </c>
      <c r="B132"/>
      <c r="C132" t="s">
        <v>349</v>
      </c>
      <c r="D132">
        <v>1</v>
      </c>
      <c r="F132" s="4">
        <f>SUMPRODUCT((INDEX([1]Rohdaten!$A$2:$GG$9999,,MATCH(C132,[1]Rohdaten!$1:$1,))&amp;""=D132&amp;"")*([1]Rohdaten!$A$2:$A$9999&lt;&gt;""))</f>
        <v>9</v>
      </c>
      <c r="G132">
        <f>SUM(F132:F137)</f>
        <v>28</v>
      </c>
      <c r="H132" t="str">
        <f>IF(G132=F126,"Prüfwert ok","Fehler")</f>
        <v>Prüfwert ok</v>
      </c>
    </row>
    <row r="133" spans="1:8" x14ac:dyDescent="0.25">
      <c r="A133" t="s">
        <v>321</v>
      </c>
      <c r="B133"/>
      <c r="C133" t="s">
        <v>349</v>
      </c>
      <c r="D133">
        <v>2</v>
      </c>
      <c r="F133" s="4">
        <f>SUMPRODUCT((INDEX([1]Rohdaten!$A$2:$GG$9999,,MATCH(C133,[1]Rohdaten!$1:$1,))&amp;""=D133&amp;"")*([1]Rohdaten!$A$2:$A$9999&lt;&gt;""))</f>
        <v>7</v>
      </c>
    </row>
    <row r="134" spans="1:8" x14ac:dyDescent="0.25">
      <c r="A134" t="s">
        <v>321</v>
      </c>
      <c r="B134"/>
      <c r="C134" t="s">
        <v>349</v>
      </c>
      <c r="D134">
        <v>3</v>
      </c>
      <c r="F134" s="4">
        <f>SUMPRODUCT((INDEX([1]Rohdaten!$A$2:$GG$9999,,MATCH(C134,[1]Rohdaten!$1:$1,))&amp;""=D134&amp;"")*([1]Rohdaten!$A$2:$A$9999&lt;&gt;""))</f>
        <v>4</v>
      </c>
    </row>
    <row r="135" spans="1:8" x14ac:dyDescent="0.25">
      <c r="A135" t="s">
        <v>321</v>
      </c>
      <c r="B135"/>
      <c r="C135" t="s">
        <v>349</v>
      </c>
      <c r="D135">
        <v>4</v>
      </c>
      <c r="F135" s="4">
        <f>SUMPRODUCT((INDEX([1]Rohdaten!$A$2:$GG$9999,,MATCH(C135,[1]Rohdaten!$1:$1,))&amp;""=D135&amp;"")*([1]Rohdaten!$A$2:$A$9999&lt;&gt;""))</f>
        <v>3</v>
      </c>
    </row>
    <row r="136" spans="1:8" x14ac:dyDescent="0.25">
      <c r="A136" t="s">
        <v>321</v>
      </c>
      <c r="B136"/>
      <c r="C136" t="s">
        <v>349</v>
      </c>
      <c r="D136">
        <v>5</v>
      </c>
      <c r="F136" s="4">
        <f>SUMPRODUCT((INDEX([1]Rohdaten!$A$2:$GG$9999,,MATCH(C136,[1]Rohdaten!$1:$1,))&amp;""=D136&amp;"")*([1]Rohdaten!$A$2:$A$9999&lt;&gt;""))</f>
        <v>4</v>
      </c>
    </row>
    <row r="137" spans="1:8" x14ac:dyDescent="0.25">
      <c r="A137" t="s">
        <v>321</v>
      </c>
      <c r="B137"/>
      <c r="C137" t="s">
        <v>349</v>
      </c>
      <c r="D137">
        <v>6</v>
      </c>
      <c r="F137" s="4">
        <f>SUMPRODUCT((INDEX([1]Rohdaten!$A$2:$GG$9999,,MATCH(C137,[1]Rohdaten!$1:$1,))&amp;""=D137&amp;"")*([1]Rohdaten!$A$2:$A$9999&lt;&gt;""))</f>
        <v>1</v>
      </c>
    </row>
    <row r="138" spans="1:8" x14ac:dyDescent="0.25">
      <c r="A138" s="59"/>
    </row>
    <row r="139" spans="1:8" ht="15.75" x14ac:dyDescent="0.25">
      <c r="A139" s="35" t="s">
        <v>95</v>
      </c>
      <c r="B139" s="35"/>
      <c r="C139" s="35"/>
      <c r="D139" s="35"/>
      <c r="E139" s="35"/>
      <c r="F139" s="35"/>
      <c r="G139" s="35"/>
    </row>
    <row r="140" spans="1:8" x14ac:dyDescent="0.25">
      <c r="A140" s="38" t="s">
        <v>155</v>
      </c>
      <c r="B140" s="37" t="s">
        <v>156</v>
      </c>
      <c r="C140" s="34" t="s">
        <v>162</v>
      </c>
      <c r="D140" s="34"/>
      <c r="E140" s="34" t="s">
        <v>72</v>
      </c>
      <c r="F140">
        <f>SUMPRODUCT((INDEX([1]Rohdaten!$A$2:$GG$9999,,MATCH(C140,[1]Rohdaten!$1:$1,))&amp;""=D140&amp;"")*(INDEX([1]Rohdaten!$A$2:$GG$9999,,MATCH("end_date",[1]Rohdaten!$1:$1,))&lt;&gt;""))</f>
        <v>9</v>
      </c>
      <c r="G140">
        <f>IF(MATCH(C140,$C:$C,0)=ROW(C140),SUM(F140:F143),"")</f>
        <v>99</v>
      </c>
    </row>
    <row r="141" spans="1:8" x14ac:dyDescent="0.25">
      <c r="A141" s="3"/>
      <c r="C141" t="s">
        <v>162</v>
      </c>
      <c r="D141" s="3">
        <v>0</v>
      </c>
      <c r="E141" s="2" t="s">
        <v>49</v>
      </c>
      <c r="F141" s="4">
        <f>SUMPRODUCT((INDEX([1]Rohdaten!$A$2:$GG$9999,,MATCH(C141,[1]Rohdaten!$1:$1,))&amp;""=D141&amp;"")*(INDEX([1]Rohdaten!$A$2:$GG$9999,,MATCH("end_date",[1]Rohdaten!$1:$1,))&lt;&gt;""))</f>
        <v>3</v>
      </c>
      <c r="G141" s="4" t="str">
        <f>IF(MATCH(C141,$C:$C,0)=ROW(C141),SUM(F141:F148),"")</f>
        <v/>
      </c>
    </row>
    <row r="142" spans="1:8" x14ac:dyDescent="0.25">
      <c r="A142" s="3"/>
      <c r="C142" t="s">
        <v>162</v>
      </c>
      <c r="D142" s="3">
        <v>1</v>
      </c>
      <c r="E142" s="2" t="s">
        <v>50</v>
      </c>
      <c r="F142" s="4">
        <f>SUMPRODUCT((INDEX([1]Rohdaten!$A$2:$GG$9999,,MATCH(C142,[1]Rohdaten!$1:$1,))&amp;""=D142&amp;"")*(INDEX([1]Rohdaten!$A$2:$GG$9999,,MATCH("end_date",[1]Rohdaten!$1:$1,))&lt;&gt;""))</f>
        <v>10</v>
      </c>
      <c r="G142" s="4"/>
    </row>
    <row r="143" spans="1:8" x14ac:dyDescent="0.25">
      <c r="A143" s="3"/>
      <c r="C143" t="s">
        <v>162</v>
      </c>
      <c r="D143">
        <v>2</v>
      </c>
      <c r="E143" t="s">
        <v>174</v>
      </c>
      <c r="F143" s="4">
        <f>SUMPRODUCT((INDEX([1]Rohdaten!$A$2:$GG$9999,,MATCH(C143,[1]Rohdaten!$1:$1,))&amp;""=D143&amp;"")*(INDEX([1]Rohdaten!$A$2:$GG$9999,,MATCH("end_date",[1]Rohdaten!$1:$1,))&lt;&gt;""))</f>
        <v>77</v>
      </c>
      <c r="G143" s="4" t="str">
        <f>IF(MATCH(C142,$C:$C,0)=ROW(C142),SUM(F143:F149),"")</f>
        <v/>
      </c>
    </row>
    <row r="144" spans="1:8" x14ac:dyDescent="0.25">
      <c r="A144" s="55" t="s">
        <v>166</v>
      </c>
      <c r="B144" s="37" t="s">
        <v>266</v>
      </c>
      <c r="C144" s="56" t="s">
        <v>327</v>
      </c>
      <c r="D144" s="57"/>
      <c r="E144" s="37" t="s">
        <v>48</v>
      </c>
      <c r="F144" s="4">
        <f>SUMPRODUCT((INDEX([1]Rohdaten!$A$2:$GG$9999,,MATCH(C144,[1]Rohdaten!$1:$1,))&amp;""=D144&amp;"")*(INDEX([1]Rohdaten!$A$2:$GG$9999,,MATCH("end_date",[1]Rohdaten!$1:$1,))&lt;&gt;""))</f>
        <v>99</v>
      </c>
      <c r="G144" s="4">
        <f>IF(MATCH(C144,$C:$C,0)=ROW(C144),SUM(F144:F147),"")</f>
        <v>99</v>
      </c>
      <c r="H144" s="49" t="str">
        <f>CONCATENATE("[Filter] Bei Eintritt ZG: Pflege und bei Austritt Arbeit aufgenommen/ selbständig gemacht: n= ","*unbekannt*")</f>
        <v>[Filter] Bei Eintritt ZG: Pflege und bei Austritt Arbeit aufgenommen/ selbständig gemacht: n= *unbekannt*</v>
      </c>
    </row>
    <row r="145" spans="1:8" x14ac:dyDescent="0.25">
      <c r="A145" s="52"/>
      <c r="B145" s="52"/>
      <c r="C145" s="51" t="s">
        <v>327</v>
      </c>
      <c r="D145" s="52">
        <v>0</v>
      </c>
      <c r="E145" s="53" t="s">
        <v>267</v>
      </c>
      <c r="F145" s="4">
        <f>SUMPRODUCT((INDEX([1]Rohdaten!$A$2:$GG$9999,,MATCH(C145,[1]Rohdaten!$1:$1,))&amp;""=D145&amp;"")*(INDEX([1]Rohdaten!$A$2:$GG$9999,,MATCH("end_date",[1]Rohdaten!$1:$1,))&lt;&gt;""))</f>
        <v>0</v>
      </c>
      <c r="G145" s="4" t="str">
        <f>IF(MATCH(C145,$C:$C,0)=ROW(C145),SUM(F145:F147),"")</f>
        <v/>
      </c>
    </row>
    <row r="146" spans="1:8" x14ac:dyDescent="0.25">
      <c r="A146" s="52"/>
      <c r="B146" s="52"/>
      <c r="C146" s="51" t="s">
        <v>327</v>
      </c>
      <c r="D146" s="52">
        <v>1</v>
      </c>
      <c r="E146" s="53" t="s">
        <v>268</v>
      </c>
      <c r="F146" s="4">
        <f>SUMPRODUCT((INDEX([1]Rohdaten!$A$2:$GG$9999,,MATCH(C146,[1]Rohdaten!$1:$1,))&amp;""=D146&amp;"")*(INDEX([1]Rohdaten!$A$2:$GG$9999,,MATCH("end_date",[1]Rohdaten!$1:$1,))&lt;&gt;""))</f>
        <v>0</v>
      </c>
      <c r="G146" s="4" t="str">
        <f>IF(MATCH(C146,$C:$C,0)=ROW(C146),SUM(F146:F153),"")</f>
        <v/>
      </c>
    </row>
    <row r="147" spans="1:8" x14ac:dyDescent="0.25">
      <c r="A147" s="3"/>
      <c r="B147" s="3"/>
      <c r="C147" s="50" t="s">
        <v>327</v>
      </c>
      <c r="D147" s="3">
        <v>2</v>
      </c>
      <c r="E147" s="2" t="s">
        <v>269</v>
      </c>
      <c r="F147" s="4">
        <f>SUMPRODUCT((INDEX([1]Rohdaten!$A$2:$GG$9999,,MATCH(C147,[1]Rohdaten!$1:$1,))&amp;""=D147&amp;"")*(INDEX([1]Rohdaten!$A$2:$GG$9999,,MATCH("end_date",[1]Rohdaten!$1:$1,))&lt;&gt;""))</f>
        <v>0</v>
      </c>
      <c r="G147" s="4" t="str">
        <f>IF(MATCH(C147,$C:$C,0)=ROW(C147),SUM(F147:F154),"")</f>
        <v/>
      </c>
    </row>
    <row r="148" spans="1:8" x14ac:dyDescent="0.25">
      <c r="A148" s="55" t="s">
        <v>260</v>
      </c>
      <c r="B148" s="37" t="s">
        <v>261</v>
      </c>
      <c r="C148" s="56" t="s">
        <v>326</v>
      </c>
      <c r="D148" s="57"/>
      <c r="E148" s="37" t="s">
        <v>48</v>
      </c>
      <c r="F148" s="27">
        <f>SUMPRODUCT((INDEX([1]Rohdaten!$A$2:$GG$9999,,MATCH(C148,[1]Rohdaten!$1:$1,))&amp;""=D148&amp;"")*([1]Rohdaten!$A$2:$A$9999&lt;&gt;""))</f>
        <v>73</v>
      </c>
      <c r="G148" s="27">
        <f>IF(MATCH(C148,$C:$C,0)=ROW(C148),SUM(F148:F152),"")</f>
        <v>99</v>
      </c>
      <c r="H148" s="29" t="s">
        <v>138</v>
      </c>
    </row>
    <row r="149" spans="1:8" x14ac:dyDescent="0.25">
      <c r="A149" s="52"/>
      <c r="B149" s="52"/>
      <c r="C149" s="51" t="s">
        <v>326</v>
      </c>
      <c r="D149" s="52">
        <v>0</v>
      </c>
      <c r="E149" s="53" t="s">
        <v>262</v>
      </c>
      <c r="F149" s="4">
        <f>SUMPRODUCT((ISNUMBER(SEARCH("{"&amp;D149&amp;",",INDEX([1]Rohdaten!$A$2:$GG$9999,,MATCH(C149,[1]Rohdaten!$1:$1,)))))+(ISNUMBER(SEARCH(","&amp;D149&amp;",",INDEX([1]Rohdaten!$A$2:$GG$9999,,MATCH(C149,[1]Rohdaten!$1:$1,)))))*1)</f>
        <v>1</v>
      </c>
    </row>
    <row r="150" spans="1:8" x14ac:dyDescent="0.25">
      <c r="A150" s="52"/>
      <c r="B150" s="52"/>
      <c r="C150" s="51" t="s">
        <v>326</v>
      </c>
      <c r="D150" s="52">
        <v>1</v>
      </c>
      <c r="E150" s="53" t="s">
        <v>263</v>
      </c>
      <c r="F150" s="4">
        <f>SUMPRODUCT((ISNUMBER(SEARCH("{"&amp;D150&amp;",",INDEX([1]Rohdaten!$A$2:$GG$9999,,MATCH(C150,[1]Rohdaten!$1:$1,)))))+(ISNUMBER(SEARCH(","&amp;D150&amp;",",INDEX([1]Rohdaten!$A$2:$GG$9999,,MATCH(C150,[1]Rohdaten!$1:$1,)))))*1)</f>
        <v>20</v>
      </c>
    </row>
    <row r="151" spans="1:8" x14ac:dyDescent="0.25">
      <c r="A151" s="52"/>
      <c r="B151" s="52"/>
      <c r="C151" s="51" t="s">
        <v>326</v>
      </c>
      <c r="D151" s="52">
        <v>2</v>
      </c>
      <c r="E151" s="53" t="s">
        <v>264</v>
      </c>
      <c r="F151" s="4">
        <f>SUMPRODUCT((ISNUMBER(SEARCH("{"&amp;D151&amp;",",INDEX([1]Rohdaten!$A$2:$GG$9999,,MATCH(C151,[1]Rohdaten!$1:$1,)))))+(ISNUMBER(SEARCH(","&amp;D151&amp;",",INDEX([1]Rohdaten!$A$2:$GG$9999,,MATCH(C151,[1]Rohdaten!$1:$1,)))))*1)</f>
        <v>5</v>
      </c>
      <c r="G151" s="4" t="str">
        <f>IF(MATCH(C151,$C:$C,0)=ROW(C151),SUM(F151:F152),"")</f>
        <v/>
      </c>
    </row>
    <row r="152" spans="1:8" x14ac:dyDescent="0.25">
      <c r="A152" s="52"/>
      <c r="B152" s="52"/>
      <c r="C152" s="51" t="s">
        <v>326</v>
      </c>
      <c r="D152" s="52">
        <v>3</v>
      </c>
      <c r="E152" s="53" t="s">
        <v>265</v>
      </c>
      <c r="F152" s="4">
        <f>SUMPRODUCT((ISNUMBER(SEARCH("{"&amp;D152&amp;",",INDEX([1]Rohdaten!$A$2:$GG$9999,,MATCH(C152,[1]Rohdaten!$1:$1,)))))+(ISNUMBER(SEARCH(","&amp;D152&amp;",",INDEX([1]Rohdaten!$A$2:$GG$9999,,MATCH(C152,[1]Rohdaten!$1:$1,)))))*1)</f>
        <v>0</v>
      </c>
      <c r="G152" s="4" t="str">
        <f>IF(MATCH(C152,$C:$C,0)=ROW(C152),SUM(F152:F152),"")</f>
        <v/>
      </c>
    </row>
    <row r="153" spans="1:8" x14ac:dyDescent="0.25">
      <c r="A153" s="55" t="s">
        <v>270</v>
      </c>
      <c r="B153" s="37" t="s">
        <v>271</v>
      </c>
      <c r="C153" s="56" t="s">
        <v>328</v>
      </c>
      <c r="D153" s="57"/>
      <c r="E153" s="37" t="s">
        <v>48</v>
      </c>
      <c r="F153" s="27">
        <f>SUMPRODUCT((INDEX([1]Rohdaten!$A$2:$GG$9999,,MATCH(C153,[1]Rohdaten!$1:$1,))&amp;""=D153&amp;"")*([1]Rohdaten!$A$2:$A$9999&lt;&gt;""))</f>
        <v>1</v>
      </c>
      <c r="G153" s="27">
        <f>IF(MATCH(C153,$C:$C,0)=ROW(C153),SUM(F153:F157),"")</f>
        <v>255</v>
      </c>
      <c r="H153" s="29" t="s">
        <v>138</v>
      </c>
    </row>
    <row r="154" spans="1:8" x14ac:dyDescent="0.25">
      <c r="A154" s="54"/>
      <c r="B154" s="3"/>
      <c r="C154" s="50" t="s">
        <v>328</v>
      </c>
      <c r="D154" s="3">
        <v>1</v>
      </c>
      <c r="E154" s="2" t="s">
        <v>272</v>
      </c>
      <c r="F154" s="4">
        <f>SUMPRODUCT((ISNUMBER(SEARCH("{"&amp;D154&amp;",",INDEX([1]Rohdaten!$A$2:$GG$9999,,MATCH(C154,[1]Rohdaten!$1:$1,)))))+(ISNUMBER(SEARCH(","&amp;D154&amp;",",INDEX([1]Rohdaten!$A$2:$GG$9999,,MATCH(C154,[1]Rohdaten!$1:$1,)))))*1)</f>
        <v>83</v>
      </c>
      <c r="G154" s="4" t="str">
        <f t="shared" ref="G154:G183" si="5">IF(MATCH(C154,$C:$C,0)=ROW(C154),SUM(F154:F156),"")</f>
        <v/>
      </c>
    </row>
    <row r="155" spans="1:8" x14ac:dyDescent="0.25">
      <c r="A155" s="3"/>
      <c r="B155" s="3"/>
      <c r="C155" s="50" t="s">
        <v>328</v>
      </c>
      <c r="D155" s="3">
        <v>2</v>
      </c>
      <c r="E155" s="2" t="s">
        <v>273</v>
      </c>
      <c r="F155" s="4">
        <f>SUMPRODUCT((ISNUMBER(SEARCH("{"&amp;D155&amp;",",INDEX([1]Rohdaten!$A$2:$GG$9999,,MATCH(C155,[1]Rohdaten!$1:$1,)))))+(ISNUMBER(SEARCH(","&amp;D155&amp;",",INDEX([1]Rohdaten!$A$2:$GG$9999,,MATCH(C155,[1]Rohdaten!$1:$1,)))))*1)</f>
        <v>71</v>
      </c>
      <c r="G155" s="4" t="str">
        <f t="shared" si="5"/>
        <v/>
      </c>
    </row>
    <row r="156" spans="1:8" x14ac:dyDescent="0.25">
      <c r="A156" s="3"/>
      <c r="B156" s="3"/>
      <c r="C156" s="50" t="s">
        <v>328</v>
      </c>
      <c r="D156" s="3">
        <v>3</v>
      </c>
      <c r="E156" s="2" t="s">
        <v>274</v>
      </c>
      <c r="F156" s="4">
        <f>SUMPRODUCT((ISNUMBER(SEARCH("{"&amp;D156&amp;",",INDEX([1]Rohdaten!$A$2:$GG$9999,,MATCH(C156,[1]Rohdaten!$1:$1,)))))+(ISNUMBER(SEARCH(","&amp;D156&amp;",",INDEX([1]Rohdaten!$A$2:$GG$9999,,MATCH(C156,[1]Rohdaten!$1:$1,)))))*1)</f>
        <v>57</v>
      </c>
      <c r="G156" s="4" t="str">
        <f t="shared" si="5"/>
        <v/>
      </c>
    </row>
    <row r="157" spans="1:8" x14ac:dyDescent="0.25">
      <c r="A157" s="3"/>
      <c r="B157" s="3"/>
      <c r="C157" s="50" t="s">
        <v>328</v>
      </c>
      <c r="D157" s="3">
        <v>4</v>
      </c>
      <c r="E157" s="2" t="s">
        <v>275</v>
      </c>
      <c r="F157" s="4">
        <f>SUMPRODUCT((ISNUMBER(SEARCH("{"&amp;D157&amp;",",INDEX([1]Rohdaten!$A$2:$GG$9999,,MATCH(C157,[1]Rohdaten!$1:$1,)))))+(ISNUMBER(SEARCH(","&amp;D157&amp;",",INDEX([1]Rohdaten!$A$2:$GG$9999,,MATCH(C157,[1]Rohdaten!$1:$1,)))))*1)</f>
        <v>43</v>
      </c>
      <c r="G157" s="4" t="str">
        <f t="shared" si="5"/>
        <v/>
      </c>
    </row>
    <row r="158" spans="1:8" x14ac:dyDescent="0.25">
      <c r="A158" s="55" t="s">
        <v>270</v>
      </c>
      <c r="B158" s="37" t="s">
        <v>276</v>
      </c>
      <c r="C158" s="56" t="s">
        <v>329</v>
      </c>
      <c r="D158" s="57"/>
      <c r="E158" s="37" t="s">
        <v>48</v>
      </c>
      <c r="F158" s="27">
        <f>SUMPRODUCT((INDEX([1]Rohdaten!$A$2:$GG$9999,,MATCH(C158,[1]Rohdaten!$1:$1,))&amp;""=D158&amp;"")*([1]Rohdaten!$A$2:$A$9999&lt;&gt;""))</f>
        <v>1</v>
      </c>
      <c r="G158" s="27">
        <f t="shared" si="5"/>
        <v>148</v>
      </c>
      <c r="H158" s="29" t="s">
        <v>138</v>
      </c>
    </row>
    <row r="159" spans="1:8" x14ac:dyDescent="0.25">
      <c r="A159" s="54"/>
      <c r="B159" s="3"/>
      <c r="C159" s="50" t="s">
        <v>329</v>
      </c>
      <c r="D159" s="3">
        <v>1</v>
      </c>
      <c r="E159" s="2" t="s">
        <v>277</v>
      </c>
      <c r="F159" s="4">
        <f>SUMPRODUCT((ISNUMBER(SEARCH("{"&amp;D159&amp;",",INDEX([1]Rohdaten!$A$2:$GG$9999,,MATCH(C159,[1]Rohdaten!$1:$1,)))))+(ISNUMBER(SEARCH(","&amp;D159&amp;",",INDEX([1]Rohdaten!$A$2:$GG$9999,,MATCH(C159,[1]Rohdaten!$1:$1,)))))*1)</f>
        <v>73</v>
      </c>
      <c r="G159" s="4" t="str">
        <f t="shared" si="5"/>
        <v/>
      </c>
    </row>
    <row r="160" spans="1:8" x14ac:dyDescent="0.25">
      <c r="A160" s="3"/>
      <c r="B160" s="3"/>
      <c r="C160" s="50" t="s">
        <v>329</v>
      </c>
      <c r="D160" s="3">
        <v>2</v>
      </c>
      <c r="E160" s="2" t="s">
        <v>278</v>
      </c>
      <c r="F160" s="4">
        <f>SUMPRODUCT((ISNUMBER(SEARCH("{"&amp;D160&amp;",",INDEX([1]Rohdaten!$A$2:$GG$9999,,MATCH(C160,[1]Rohdaten!$1:$1,)))))+(ISNUMBER(SEARCH(","&amp;D160&amp;",",INDEX([1]Rohdaten!$A$2:$GG$9999,,MATCH(C160,[1]Rohdaten!$1:$1,)))))*1)</f>
        <v>74</v>
      </c>
      <c r="G160" s="4" t="str">
        <f t="shared" si="5"/>
        <v/>
      </c>
    </row>
    <row r="161" spans="1:8" x14ac:dyDescent="0.25">
      <c r="A161" s="3"/>
      <c r="B161" s="3"/>
      <c r="C161" s="50" t="s">
        <v>329</v>
      </c>
      <c r="D161" s="3">
        <v>3</v>
      </c>
      <c r="E161" s="2" t="s">
        <v>279</v>
      </c>
      <c r="F161" s="4">
        <f>SUMPRODUCT((ISNUMBER(SEARCH("{"&amp;D161&amp;",",INDEX([1]Rohdaten!$A$2:$GG$9999,,MATCH(C161,[1]Rohdaten!$1:$1,)))))+(ISNUMBER(SEARCH(","&amp;D161&amp;",",INDEX([1]Rohdaten!$A$2:$GG$9999,,MATCH(C161,[1]Rohdaten!$1:$1,)))))*1)</f>
        <v>1</v>
      </c>
      <c r="G161" s="4" t="str">
        <f t="shared" si="5"/>
        <v/>
      </c>
    </row>
    <row r="162" spans="1:8" x14ac:dyDescent="0.25">
      <c r="A162" s="3"/>
      <c r="B162" s="3"/>
      <c r="C162" s="50" t="s">
        <v>329</v>
      </c>
      <c r="D162" s="3">
        <v>4</v>
      </c>
      <c r="E162" s="2" t="s">
        <v>280</v>
      </c>
      <c r="F162" s="4">
        <f>SUMPRODUCT((ISNUMBER(SEARCH("{"&amp;D162&amp;",",INDEX([1]Rohdaten!$A$2:$GG$9999,,MATCH(C162,[1]Rohdaten!$1:$1,)))))+(ISNUMBER(SEARCH(","&amp;D162&amp;",",INDEX([1]Rohdaten!$A$2:$GG$9999,,MATCH(C162,[1]Rohdaten!$1:$1,)))))*1)</f>
        <v>23</v>
      </c>
      <c r="G162" s="4" t="str">
        <f t="shared" si="5"/>
        <v/>
      </c>
    </row>
    <row r="163" spans="1:8" x14ac:dyDescent="0.25">
      <c r="A163" s="3"/>
      <c r="B163" s="3"/>
      <c r="C163" s="50" t="s">
        <v>329</v>
      </c>
      <c r="D163" s="3">
        <v>5</v>
      </c>
      <c r="E163" s="2" t="s">
        <v>275</v>
      </c>
      <c r="F163" s="4">
        <f>SUMPRODUCT((ISNUMBER(SEARCH("{"&amp;D163&amp;",",INDEX([1]Rohdaten!$A$2:$GG$9999,,MATCH(C163,[1]Rohdaten!$1:$1,)))))+(ISNUMBER(SEARCH(","&amp;D163&amp;",",INDEX([1]Rohdaten!$A$2:$GG$9999,,MATCH(C163,[1]Rohdaten!$1:$1,)))))*1)</f>
        <v>12</v>
      </c>
      <c r="G163" s="4" t="str">
        <f t="shared" si="5"/>
        <v/>
      </c>
    </row>
    <row r="164" spans="1:8" x14ac:dyDescent="0.25">
      <c r="A164" s="55" t="s">
        <v>270</v>
      </c>
      <c r="B164" s="37" t="s">
        <v>281</v>
      </c>
      <c r="C164" s="56" t="s">
        <v>330</v>
      </c>
      <c r="D164" s="57"/>
      <c r="E164" s="37" t="s">
        <v>48</v>
      </c>
      <c r="F164" s="27">
        <f>SUMPRODUCT((INDEX([1]Rohdaten!$A$2:$GG$9999,,MATCH(C164,[1]Rohdaten!$1:$1,))&amp;""=D164&amp;"")*([1]Rohdaten!$A$2:$A$9999&lt;&gt;""))</f>
        <v>1</v>
      </c>
      <c r="G164" s="27">
        <f t="shared" si="5"/>
        <v>114</v>
      </c>
      <c r="H164" s="29" t="s">
        <v>138</v>
      </c>
    </row>
    <row r="165" spans="1:8" x14ac:dyDescent="0.25">
      <c r="A165" s="54"/>
      <c r="B165" s="3"/>
      <c r="C165" s="50" t="s">
        <v>330</v>
      </c>
      <c r="D165" s="3">
        <v>1</v>
      </c>
      <c r="E165" s="2" t="s">
        <v>282</v>
      </c>
      <c r="F165" s="4">
        <f>SUMPRODUCT((ISNUMBER(SEARCH("{"&amp;D165&amp;",",INDEX([1]Rohdaten!$A$2:$GG$9999,,MATCH(C165,[1]Rohdaten!$1:$1,)))))+(ISNUMBER(SEARCH(","&amp;D165&amp;",",INDEX([1]Rohdaten!$A$2:$GG$9999,,MATCH(C165,[1]Rohdaten!$1:$1,)))))*1)</f>
        <v>64</v>
      </c>
      <c r="G165" s="4" t="str">
        <f t="shared" si="5"/>
        <v/>
      </c>
    </row>
    <row r="166" spans="1:8" x14ac:dyDescent="0.25">
      <c r="A166" s="3"/>
      <c r="B166" s="3"/>
      <c r="C166" s="50" t="s">
        <v>330</v>
      </c>
      <c r="D166" s="3">
        <v>2</v>
      </c>
      <c r="E166" s="2" t="s">
        <v>283</v>
      </c>
      <c r="F166" s="4">
        <f>SUMPRODUCT((ISNUMBER(SEARCH("{"&amp;D166&amp;",",INDEX([1]Rohdaten!$A$2:$GG$9999,,MATCH(C166,[1]Rohdaten!$1:$1,)))))+(ISNUMBER(SEARCH(","&amp;D166&amp;",",INDEX([1]Rohdaten!$A$2:$GG$9999,,MATCH(C166,[1]Rohdaten!$1:$1,)))))*1)</f>
        <v>49</v>
      </c>
      <c r="G166" s="4" t="str">
        <f t="shared" si="5"/>
        <v/>
      </c>
    </row>
    <row r="167" spans="1:8" x14ac:dyDescent="0.25">
      <c r="A167" s="3"/>
      <c r="B167" s="3"/>
      <c r="C167" s="50" t="s">
        <v>330</v>
      </c>
      <c r="D167" s="3">
        <v>3</v>
      </c>
      <c r="E167" s="2" t="s">
        <v>284</v>
      </c>
      <c r="F167" s="4">
        <f>SUMPRODUCT((ISNUMBER(SEARCH("{"&amp;D167&amp;",",INDEX([1]Rohdaten!$A$2:$GG$9999,,MATCH(C167,[1]Rohdaten!$1:$1,)))))+(ISNUMBER(SEARCH(","&amp;D167&amp;",",INDEX([1]Rohdaten!$A$2:$GG$9999,,MATCH(C167,[1]Rohdaten!$1:$1,)))))*1)</f>
        <v>0</v>
      </c>
      <c r="G167" s="4" t="str">
        <f t="shared" si="5"/>
        <v/>
      </c>
    </row>
    <row r="168" spans="1:8" x14ac:dyDescent="0.25">
      <c r="A168" s="3"/>
      <c r="B168" s="3"/>
      <c r="C168" s="50" t="s">
        <v>330</v>
      </c>
      <c r="D168" s="3">
        <v>4</v>
      </c>
      <c r="E168" s="2" t="s">
        <v>275</v>
      </c>
      <c r="F168" s="4">
        <f>SUMPRODUCT((ISNUMBER(SEARCH("{"&amp;D168&amp;",",INDEX([1]Rohdaten!$A$2:$GG$9999,,MATCH(C168,[1]Rohdaten!$1:$1,)))))+(ISNUMBER(SEARCH(","&amp;D168&amp;",",INDEX([1]Rohdaten!$A$2:$GG$9999,,MATCH(C168,[1]Rohdaten!$1:$1,)))))*1)</f>
        <v>27</v>
      </c>
      <c r="G168" s="4" t="str">
        <f t="shared" si="5"/>
        <v/>
      </c>
    </row>
    <row r="169" spans="1:8" x14ac:dyDescent="0.25">
      <c r="A169" s="55" t="s">
        <v>270</v>
      </c>
      <c r="B169" s="37" t="s">
        <v>285</v>
      </c>
      <c r="C169" s="56" t="s">
        <v>331</v>
      </c>
      <c r="D169" s="57"/>
      <c r="E169" s="37" t="s">
        <v>48</v>
      </c>
      <c r="F169" s="27">
        <f>SUMPRODUCT((INDEX([1]Rohdaten!$A$2:$GG$9999,,MATCH(C169,[1]Rohdaten!$1:$1,))&amp;""=D169&amp;"")*([1]Rohdaten!$A$2:$A$9999&lt;&gt;""))</f>
        <v>1</v>
      </c>
      <c r="G169" s="27">
        <f t="shared" si="5"/>
        <v>15</v>
      </c>
      <c r="H169" s="29" t="s">
        <v>138</v>
      </c>
    </row>
    <row r="170" spans="1:8" x14ac:dyDescent="0.25">
      <c r="A170" s="54"/>
      <c r="B170" s="3"/>
      <c r="C170" s="50" t="s">
        <v>331</v>
      </c>
      <c r="D170" s="3">
        <v>1</v>
      </c>
      <c r="E170" s="2" t="s">
        <v>286</v>
      </c>
      <c r="F170" s="4">
        <f>SUMPRODUCT((ISNUMBER(SEARCH("{"&amp;D170&amp;",",INDEX([1]Rohdaten!$A$2:$GG$9999,,MATCH(C170,[1]Rohdaten!$1:$1,)))))+(ISNUMBER(SEARCH(","&amp;D170&amp;",",INDEX([1]Rohdaten!$A$2:$GG$9999,,MATCH(C170,[1]Rohdaten!$1:$1,)))))*1)</f>
        <v>12</v>
      </c>
      <c r="G170" s="4" t="str">
        <f t="shared" si="5"/>
        <v/>
      </c>
    </row>
    <row r="171" spans="1:8" x14ac:dyDescent="0.25">
      <c r="A171" s="3"/>
      <c r="B171" s="3"/>
      <c r="C171" s="50" t="s">
        <v>331</v>
      </c>
      <c r="D171" s="3">
        <v>2</v>
      </c>
      <c r="E171" s="2" t="s">
        <v>287</v>
      </c>
      <c r="F171" s="4">
        <f>SUMPRODUCT((ISNUMBER(SEARCH("{"&amp;D171&amp;",",INDEX([1]Rohdaten!$A$2:$GG$9999,,MATCH(C171,[1]Rohdaten!$1:$1,)))))+(ISNUMBER(SEARCH(","&amp;D171&amp;",",INDEX([1]Rohdaten!$A$2:$GG$9999,,MATCH(C171,[1]Rohdaten!$1:$1,)))))*1)</f>
        <v>2</v>
      </c>
      <c r="G171" s="4" t="str">
        <f t="shared" si="5"/>
        <v/>
      </c>
    </row>
    <row r="172" spans="1:8" x14ac:dyDescent="0.25">
      <c r="A172" s="3"/>
      <c r="B172" s="3"/>
      <c r="C172" s="50" t="s">
        <v>331</v>
      </c>
      <c r="D172" s="3">
        <v>3</v>
      </c>
      <c r="E172" s="2" t="s">
        <v>288</v>
      </c>
      <c r="F172" s="4">
        <f>SUMPRODUCT((ISNUMBER(SEARCH("{"&amp;D172&amp;",",INDEX([1]Rohdaten!$A$2:$GG$9999,,MATCH(C172,[1]Rohdaten!$1:$1,)))))+(ISNUMBER(SEARCH(","&amp;D172&amp;",",INDEX([1]Rohdaten!$A$2:$GG$9999,,MATCH(C172,[1]Rohdaten!$1:$1,)))))*1)</f>
        <v>25</v>
      </c>
      <c r="G172" s="4" t="str">
        <f t="shared" si="5"/>
        <v/>
      </c>
    </row>
    <row r="173" spans="1:8" x14ac:dyDescent="0.25">
      <c r="A173" s="3"/>
      <c r="B173" s="3"/>
      <c r="C173" s="50" t="s">
        <v>331</v>
      </c>
      <c r="D173" s="3">
        <v>4</v>
      </c>
      <c r="E173" s="2" t="s">
        <v>289</v>
      </c>
      <c r="F173" s="4">
        <f>SUMPRODUCT((ISNUMBER(SEARCH("{"&amp;D173&amp;",",INDEX([1]Rohdaten!$A$2:$GG$9999,,MATCH(C173,[1]Rohdaten!$1:$1,)))))+(ISNUMBER(SEARCH(","&amp;D173&amp;",",INDEX([1]Rohdaten!$A$2:$GG$9999,,MATCH(C173,[1]Rohdaten!$1:$1,)))))*1)</f>
        <v>2</v>
      </c>
      <c r="G173" s="4" t="str">
        <f t="shared" si="5"/>
        <v/>
      </c>
    </row>
    <row r="174" spans="1:8" x14ac:dyDescent="0.25">
      <c r="A174" s="3"/>
      <c r="B174" s="3"/>
      <c r="C174" s="50" t="s">
        <v>331</v>
      </c>
      <c r="D174" s="3">
        <v>5</v>
      </c>
      <c r="E174" s="2" t="s">
        <v>275</v>
      </c>
      <c r="F174" s="4">
        <f>SUMPRODUCT((ISNUMBER(SEARCH("{"&amp;D174&amp;",",INDEX([1]Rohdaten!$A$2:$GG$9999,,MATCH(C174,[1]Rohdaten!$1:$1,)))))+(ISNUMBER(SEARCH(","&amp;D174&amp;",",INDEX([1]Rohdaten!$A$2:$GG$9999,,MATCH(C174,[1]Rohdaten!$1:$1,)))))*1)</f>
        <v>76</v>
      </c>
      <c r="G174" s="4" t="str">
        <f t="shared" si="5"/>
        <v/>
      </c>
    </row>
    <row r="175" spans="1:8" x14ac:dyDescent="0.25">
      <c r="A175" s="56" t="s">
        <v>179</v>
      </c>
      <c r="B175" s="56" t="s">
        <v>290</v>
      </c>
      <c r="C175" s="56" t="s">
        <v>332</v>
      </c>
      <c r="D175" s="57"/>
      <c r="E175" s="37" t="s">
        <v>48</v>
      </c>
      <c r="F175" s="4">
        <f>SUMPRODUCT((INDEX([1]Rohdaten!$A$2:$GG$9999,,MATCH(C175,[1]Rohdaten!$1:$1,))&amp;""=D175&amp;"")*(INDEX([1]Rohdaten!$A$2:$GG$9999,,MATCH("end_date",[1]Rohdaten!$1:$1,))&lt;&gt;""))</f>
        <v>72</v>
      </c>
      <c r="G175" s="4">
        <f t="shared" si="5"/>
        <v>99</v>
      </c>
      <c r="H175" s="49" t="str">
        <f>CONCATENATE("[Filter] Bei Eintritt PWE Online: n= ","*unbekannt*")</f>
        <v>[Filter] Bei Eintritt PWE Online: n= *unbekannt*</v>
      </c>
    </row>
    <row r="176" spans="1:8" x14ac:dyDescent="0.25">
      <c r="A176" s="3"/>
      <c r="B176" s="3"/>
      <c r="C176" s="50" t="s">
        <v>332</v>
      </c>
      <c r="D176" s="3">
        <v>0</v>
      </c>
      <c r="E176" s="2" t="s">
        <v>198</v>
      </c>
      <c r="F176" s="4">
        <f>SUMPRODUCT((INDEX([1]Rohdaten!$A$2:$GG$9999,,MATCH(C176,[1]Rohdaten!$1:$1,))&amp;""=D176&amp;"")*(INDEX([1]Rohdaten!$A$2:$GG$9999,,MATCH("end_date",[1]Rohdaten!$1:$1,))&lt;&gt;""))</f>
        <v>2</v>
      </c>
      <c r="G176" s="4" t="str">
        <f t="shared" si="5"/>
        <v/>
      </c>
      <c r="H176" s="3"/>
    </row>
    <row r="177" spans="1:8" x14ac:dyDescent="0.25">
      <c r="A177" s="3"/>
      <c r="B177" s="3"/>
      <c r="C177" s="50" t="s">
        <v>332</v>
      </c>
      <c r="D177" s="3">
        <v>1</v>
      </c>
      <c r="E177" s="2" t="s">
        <v>199</v>
      </c>
      <c r="F177" s="4">
        <f>SUMPRODUCT((INDEX([1]Rohdaten!$A$2:$GG$9999,,MATCH(C177,[1]Rohdaten!$1:$1,))&amp;""=D177&amp;"")*(INDEX([1]Rohdaten!$A$2:$GG$9999,,MATCH("end_date",[1]Rohdaten!$1:$1,))&lt;&gt;""))</f>
        <v>25</v>
      </c>
      <c r="G177" s="4" t="str">
        <f t="shared" si="5"/>
        <v/>
      </c>
      <c r="H177" s="3"/>
    </row>
    <row r="178" spans="1:8" x14ac:dyDescent="0.25">
      <c r="A178" s="56" t="s">
        <v>179</v>
      </c>
      <c r="B178" s="56" t="s">
        <v>291</v>
      </c>
      <c r="C178" s="56" t="s">
        <v>333</v>
      </c>
      <c r="D178" s="57"/>
      <c r="E178" s="37" t="s">
        <v>48</v>
      </c>
      <c r="F178" s="4">
        <f>SUMPRODUCT((INDEX([1]Rohdaten!$A$2:$GG$9999,,MATCH(C178,[1]Rohdaten!$1:$1,))&amp;""=D178&amp;"")*(INDEX([1]Rohdaten!$A$2:$GG$9999,,MATCH("end_date",[1]Rohdaten!$1:$1,))&lt;&gt;""))</f>
        <v>74</v>
      </c>
      <c r="G178" s="4">
        <f t="shared" si="5"/>
        <v>99</v>
      </c>
      <c r="H178" s="49" t="str">
        <f>CONCATENATE("[Filter] Kursteilnahme erfolgreich: n= ",K177)</f>
        <v xml:space="preserve">[Filter] Kursteilnahme erfolgreich: n= </v>
      </c>
    </row>
    <row r="179" spans="1:8" x14ac:dyDescent="0.25">
      <c r="A179" s="3"/>
      <c r="B179" s="3"/>
      <c r="C179" s="50" t="s">
        <v>333</v>
      </c>
      <c r="D179" s="3">
        <v>0</v>
      </c>
      <c r="E179" s="2" t="s">
        <v>198</v>
      </c>
      <c r="F179" s="4">
        <f>SUMPRODUCT((INDEX([1]Rohdaten!$A$2:$GG$9999,,MATCH(C179,[1]Rohdaten!$1:$1,))&amp;""=D179&amp;"")*(INDEX([1]Rohdaten!$A$2:$GG$9999,,MATCH("end_date",[1]Rohdaten!$1:$1,))&lt;&gt;""))</f>
        <v>1</v>
      </c>
      <c r="G179" s="4" t="str">
        <f t="shared" si="5"/>
        <v/>
      </c>
      <c r="H179" s="3"/>
    </row>
    <row r="180" spans="1:8" x14ac:dyDescent="0.25">
      <c r="A180" s="3"/>
      <c r="B180" s="3"/>
      <c r="C180" s="50" t="s">
        <v>333</v>
      </c>
      <c r="D180" s="3">
        <v>1</v>
      </c>
      <c r="E180" s="2" t="s">
        <v>199</v>
      </c>
      <c r="F180" s="4">
        <f>SUMPRODUCT((INDEX([1]Rohdaten!$A$2:$GG$9999,,MATCH(C180,[1]Rohdaten!$1:$1,))&amp;""=D180&amp;"")*(INDEX([1]Rohdaten!$A$2:$GG$9999,,MATCH("end_date",[1]Rohdaten!$1:$1,))&lt;&gt;""))</f>
        <v>24</v>
      </c>
      <c r="G180" s="4" t="str">
        <f t="shared" si="5"/>
        <v/>
      </c>
      <c r="H180" s="3"/>
    </row>
    <row r="181" spans="1:8" x14ac:dyDescent="0.25">
      <c r="A181" s="56" t="s">
        <v>179</v>
      </c>
      <c r="B181" s="56" t="s">
        <v>292</v>
      </c>
      <c r="C181" s="56" t="s">
        <v>334</v>
      </c>
      <c r="D181" s="57"/>
      <c r="E181" s="37" t="s">
        <v>48</v>
      </c>
      <c r="F181" s="4">
        <f>SUMPRODUCT((INDEX([1]Rohdaten!$A$2:$GG$9999,,MATCH(C181,[1]Rohdaten!$1:$1,))&amp;""=D181&amp;"")*(INDEX([1]Rohdaten!$A$2:$GG$9999,,MATCH("end_date",[1]Rohdaten!$1:$1,))&lt;&gt;""))</f>
        <v>73</v>
      </c>
      <c r="G181" s="4">
        <f t="shared" si="5"/>
        <v>99</v>
      </c>
      <c r="H181" s="49" t="str">
        <f>CONCATENATE("[Filter] Bei Eintritt PWE Online: n= ","*unbekannt*")</f>
        <v>[Filter] Bei Eintritt PWE Online: n= *unbekannt*</v>
      </c>
    </row>
    <row r="182" spans="1:8" x14ac:dyDescent="0.25">
      <c r="A182" s="3"/>
      <c r="B182" s="3"/>
      <c r="C182" s="50" t="s">
        <v>334</v>
      </c>
      <c r="D182" s="3">
        <v>0</v>
      </c>
      <c r="E182" s="2" t="s">
        <v>198</v>
      </c>
      <c r="F182" s="4">
        <f>SUMPRODUCT((INDEX([1]Rohdaten!$A$2:$GG$9999,,MATCH(C182,[1]Rohdaten!$1:$1,))&amp;""=D182&amp;"")*(INDEX([1]Rohdaten!$A$2:$GG$9999,,MATCH("end_date",[1]Rohdaten!$1:$1,))&lt;&gt;""))</f>
        <v>1</v>
      </c>
      <c r="G182" s="4" t="str">
        <f t="shared" si="5"/>
        <v/>
      </c>
    </row>
    <row r="183" spans="1:8" x14ac:dyDescent="0.25">
      <c r="A183" s="3"/>
      <c r="B183" s="3"/>
      <c r="C183" s="50" t="s">
        <v>334</v>
      </c>
      <c r="D183" s="3">
        <v>1</v>
      </c>
      <c r="E183" s="2" t="s">
        <v>199</v>
      </c>
      <c r="F183" s="4">
        <f>SUMPRODUCT((INDEX([1]Rohdaten!$A$2:$GG$9999,,MATCH(C183,[1]Rohdaten!$1:$1,))&amp;""=D183&amp;"")*(INDEX([1]Rohdaten!$A$2:$GG$9999,,MATCH("end_date",[1]Rohdaten!$1:$1,))&lt;&gt;""))</f>
        <v>25</v>
      </c>
      <c r="G183" s="4" t="str">
        <f t="shared" si="5"/>
        <v/>
      </c>
    </row>
    <row r="184" spans="1:8" x14ac:dyDescent="0.25">
      <c r="A184" s="56" t="s">
        <v>168</v>
      </c>
      <c r="B184" s="56" t="s">
        <v>293</v>
      </c>
      <c r="C184" s="56" t="s">
        <v>335</v>
      </c>
      <c r="D184" s="57"/>
      <c r="E184" s="56" t="s">
        <v>48</v>
      </c>
      <c r="F184" s="4">
        <f>SUMPRODUCT((INDEX([1]Rohdaten!$A$2:$GG$9999,,MATCH(C184,[1]Rohdaten!$1:$1,))&amp;""=D184&amp;"")*(INDEX([1]Rohdaten!$A$2:$GG$9999,,MATCH("end_date",[1]Rohdaten!$1:$1,))&lt;&gt;""))</f>
        <v>99</v>
      </c>
      <c r="G184" s="4">
        <f>IF(MATCH(C184,$C:$C,0)=ROW(C184),SUM(F184:F187),"")</f>
        <v>99</v>
      </c>
      <c r="H184" s="49" t="str">
        <f>CONCATENATE("[Filter] Zielgruppe HDL: n= ",F10)</f>
        <v>[Filter] Zielgruppe HDL: n= 0</v>
      </c>
    </row>
    <row r="185" spans="1:8" x14ac:dyDescent="0.25">
      <c r="A185" s="3"/>
      <c r="B185" s="3"/>
      <c r="C185" s="50" t="s">
        <v>335</v>
      </c>
      <c r="D185" s="3">
        <v>0</v>
      </c>
      <c r="E185" s="2" t="s">
        <v>49</v>
      </c>
      <c r="F185" s="4">
        <f>SUMPRODUCT((INDEX([1]Rohdaten!$A$2:$GG$9999,,MATCH(C185,[1]Rohdaten!$1:$1,))&amp;""=D185&amp;"")*(INDEX([1]Rohdaten!$A$2:$GG$9999,,MATCH("end_date",[1]Rohdaten!$1:$1,))&lt;&gt;""))</f>
        <v>0</v>
      </c>
      <c r="G185" s="4" t="str">
        <f>IF(MATCH(C185,$C:$C,0)=ROW(C185),SUM(F185:F187),"")</f>
        <v/>
      </c>
    </row>
    <row r="186" spans="1:8" x14ac:dyDescent="0.25">
      <c r="A186" s="3"/>
      <c r="B186" s="3"/>
      <c r="C186" s="50" t="s">
        <v>335</v>
      </c>
      <c r="D186" s="3">
        <v>1</v>
      </c>
      <c r="E186" s="2" t="s">
        <v>294</v>
      </c>
      <c r="F186" s="4">
        <f>SUMPRODUCT((INDEX([1]Rohdaten!$A$2:$GG$9999,,MATCH(C186,[1]Rohdaten!$1:$1,))&amp;""=D186&amp;"")*(INDEX([1]Rohdaten!$A$2:$GG$9999,,MATCH("end_date",[1]Rohdaten!$1:$1,))&lt;&gt;""))</f>
        <v>0</v>
      </c>
      <c r="G186" s="4" t="str">
        <f>IF(MATCH(C186,$C:$C,0)=ROW(C186),SUM(F186:F188),"")</f>
        <v/>
      </c>
    </row>
    <row r="187" spans="1:8" x14ac:dyDescent="0.25">
      <c r="A187" s="3"/>
      <c r="B187" s="3"/>
      <c r="C187" s="50" t="s">
        <v>335</v>
      </c>
      <c r="D187" s="3">
        <v>2</v>
      </c>
      <c r="E187" s="2" t="s">
        <v>295</v>
      </c>
      <c r="F187" s="4">
        <f>SUMPRODUCT((INDEX([1]Rohdaten!$A$2:$GG$9999,,MATCH(C187,[1]Rohdaten!$1:$1,))&amp;""=D187&amp;"")*(INDEX([1]Rohdaten!$A$2:$GG$9999,,MATCH("end_date",[1]Rohdaten!$1:$1,))&lt;&gt;""))</f>
        <v>0</v>
      </c>
      <c r="G187" s="4" t="str">
        <f>IF(MATCH(C187,$C:$C,0)=ROW(C187),SUM(F187:F189),"")</f>
        <v/>
      </c>
    </row>
    <row r="188" spans="1:8" x14ac:dyDescent="0.25">
      <c r="A188" s="56" t="s">
        <v>168</v>
      </c>
      <c r="B188" s="56" t="s">
        <v>296</v>
      </c>
      <c r="C188" s="56" t="s">
        <v>336</v>
      </c>
      <c r="D188" s="57"/>
      <c r="E188" s="56" t="s">
        <v>48</v>
      </c>
      <c r="F188" s="4">
        <f>SUMPRODUCT((INDEX([1]Rohdaten!$A$2:$GG$9999,,MATCH(C188,[1]Rohdaten!$1:$1,))&amp;""=D188&amp;"")*(INDEX([1]Rohdaten!$A$2:$GG$9999,,MATCH("end_date",[1]Rohdaten!$1:$1,))&lt;&gt;""))</f>
        <v>99</v>
      </c>
      <c r="G188" s="4">
        <f>IF(MATCH(C188,$C:$C,0)=ROW(C188),SUM(F188:F191),"")</f>
        <v>99</v>
      </c>
      <c r="H188" s="49" t="str">
        <f>CONCATENATE("[Filter] HDL integration in anderen Bereich: n= ",K187)</f>
        <v xml:space="preserve">[Filter] HDL integration in anderen Bereich: n= </v>
      </c>
    </row>
    <row r="189" spans="1:8" x14ac:dyDescent="0.25">
      <c r="A189" s="3"/>
      <c r="B189" s="3"/>
      <c r="C189" s="50" t="s">
        <v>336</v>
      </c>
      <c r="D189" s="3">
        <v>0</v>
      </c>
      <c r="E189" s="2" t="s">
        <v>297</v>
      </c>
      <c r="F189" s="4">
        <f>SUMPRODUCT((INDEX([1]Rohdaten!$A$2:$GG$9999,,MATCH(C189,[1]Rohdaten!$1:$1,))&amp;""=D189&amp;"")*(INDEX([1]Rohdaten!$A$2:$GG$9999,,MATCH("end_date",[1]Rohdaten!$1:$1,))&lt;&gt;""))</f>
        <v>0</v>
      </c>
      <c r="G189" s="4" t="str">
        <f>IF(MATCH(C189,$C:$C,0)=ROW(C189),SUM(F189:F191),"")</f>
        <v/>
      </c>
    </row>
    <row r="190" spans="1:8" x14ac:dyDescent="0.25">
      <c r="A190" s="3"/>
      <c r="B190" s="3"/>
      <c r="C190" s="50" t="s">
        <v>336</v>
      </c>
      <c r="D190" s="3">
        <v>1</v>
      </c>
      <c r="E190" s="2" t="s">
        <v>298</v>
      </c>
      <c r="F190" s="4">
        <f>SUMPRODUCT((INDEX([1]Rohdaten!$A$2:$GG$9999,,MATCH(C190,[1]Rohdaten!$1:$1,))&amp;""=D190&amp;"")*(INDEX([1]Rohdaten!$A$2:$GG$9999,,MATCH("end_date",[1]Rohdaten!$1:$1,))&lt;&gt;""))</f>
        <v>0</v>
      </c>
      <c r="G190" s="4" t="str">
        <f>IF(MATCH(C190,$C:$C,0)=ROW(C190),SUM(F190:F192),"")</f>
        <v/>
      </c>
    </row>
    <row r="191" spans="1:8" x14ac:dyDescent="0.25">
      <c r="A191" s="3"/>
      <c r="B191" s="3"/>
      <c r="C191" s="50" t="s">
        <v>336</v>
      </c>
      <c r="D191" s="3">
        <v>2</v>
      </c>
      <c r="E191" s="2" t="s">
        <v>299</v>
      </c>
      <c r="F191" s="4">
        <f>SUMPRODUCT((INDEX([1]Rohdaten!$A$2:$GG$9999,,MATCH(C191,[1]Rohdaten!$1:$1,))&amp;""=D191&amp;"")*(INDEX([1]Rohdaten!$A$2:$GG$9999,,MATCH("end_date",[1]Rohdaten!$1:$1,))&lt;&gt;""))</f>
        <v>0</v>
      </c>
      <c r="G191" s="4" t="str">
        <f>IF(MATCH(C191,$C:$C,0)=ROW(C191),SUM(F191:F193),"")</f>
        <v/>
      </c>
    </row>
    <row r="192" spans="1:8" x14ac:dyDescent="0.25">
      <c r="A192" s="56" t="s">
        <v>300</v>
      </c>
      <c r="B192" s="56" t="s">
        <v>301</v>
      </c>
      <c r="C192" s="56" t="s">
        <v>337</v>
      </c>
      <c r="D192" s="57"/>
      <c r="E192" s="56" t="s">
        <v>48</v>
      </c>
      <c r="F192" s="4">
        <f>SUMPRODUCT((INDEX([1]Rohdaten!$A$2:$GG$9999,,MATCH(C192,[1]Rohdaten!$1:$1,))&amp;""=D192&amp;"")*(INDEX([1]Rohdaten!$A$2:$GG$9999,,MATCH("end_date",[1]Rohdaten!$1:$1,))&lt;&gt;""))</f>
        <v>0</v>
      </c>
      <c r="G192" s="4">
        <f>IF(MATCH(C192,$C:$C,0)=ROW(C192),SUM(F192:F198),"")</f>
        <v>99</v>
      </c>
    </row>
    <row r="193" spans="1:8" x14ac:dyDescent="0.25">
      <c r="A193" s="3"/>
      <c r="B193" s="3"/>
      <c r="C193" s="51" t="s">
        <v>337</v>
      </c>
      <c r="D193" s="3">
        <v>0</v>
      </c>
      <c r="E193" s="2" t="s">
        <v>302</v>
      </c>
      <c r="F193" s="4">
        <f>SUMPRODUCT((INDEX([1]Rohdaten!$A$2:$GG$9999,,MATCH(C193,[1]Rohdaten!$1:$1,))&amp;""=D193&amp;"")*(INDEX([1]Rohdaten!$A$2:$GG$9999,,MATCH("end_date",[1]Rohdaten!$1:$1,))&lt;&gt;""))</f>
        <v>64</v>
      </c>
      <c r="G193" s="4" t="str">
        <f t="shared" ref="G193:G198" si="6">IF(MATCH(C193,$C:$C,0)=ROW(C193),SUM(F193:F195),"")</f>
        <v/>
      </c>
    </row>
    <row r="194" spans="1:8" x14ac:dyDescent="0.25">
      <c r="A194" s="3"/>
      <c r="B194" s="3"/>
      <c r="C194" s="51" t="s">
        <v>337</v>
      </c>
      <c r="D194" s="3">
        <v>1</v>
      </c>
      <c r="E194" s="2" t="s">
        <v>303</v>
      </c>
      <c r="F194" s="4">
        <f>SUMPRODUCT((INDEX([1]Rohdaten!$A$2:$GG$9999,,MATCH(C194,[1]Rohdaten!$1:$1,))&amp;""=D194&amp;"")*(INDEX([1]Rohdaten!$A$2:$GG$9999,,MATCH("end_date",[1]Rohdaten!$1:$1,))&lt;&gt;""))</f>
        <v>0</v>
      </c>
      <c r="G194" s="4" t="str">
        <f t="shared" si="6"/>
        <v/>
      </c>
    </row>
    <row r="195" spans="1:8" x14ac:dyDescent="0.25">
      <c r="A195" s="3"/>
      <c r="B195" s="3"/>
      <c r="C195" s="51" t="s">
        <v>337</v>
      </c>
      <c r="D195" s="3">
        <v>2</v>
      </c>
      <c r="E195" s="2" t="s">
        <v>304</v>
      </c>
      <c r="F195" s="4">
        <f>SUMPRODUCT((INDEX([1]Rohdaten!$A$2:$GG$9999,,MATCH(C195,[1]Rohdaten!$1:$1,))&amp;""=D195&amp;"")*(INDEX([1]Rohdaten!$A$2:$GG$9999,,MATCH("end_date",[1]Rohdaten!$1:$1,))&lt;&gt;""))</f>
        <v>5</v>
      </c>
      <c r="G195" s="4" t="str">
        <f t="shared" si="6"/>
        <v/>
      </c>
    </row>
    <row r="196" spans="1:8" x14ac:dyDescent="0.25">
      <c r="A196" s="3"/>
      <c r="B196" s="3"/>
      <c r="C196" s="51" t="s">
        <v>337</v>
      </c>
      <c r="D196" s="3">
        <v>3</v>
      </c>
      <c r="E196" s="2" t="s">
        <v>305</v>
      </c>
      <c r="F196" s="4">
        <f>SUMPRODUCT((INDEX([1]Rohdaten!$A$2:$GG$9999,,MATCH(C196,[1]Rohdaten!$1:$1,))&amp;""=D196&amp;"")*(INDEX([1]Rohdaten!$A$2:$GG$9999,,MATCH("end_date",[1]Rohdaten!$1:$1,))&lt;&gt;""))</f>
        <v>7</v>
      </c>
      <c r="G196" s="4" t="str">
        <f t="shared" si="6"/>
        <v/>
      </c>
    </row>
    <row r="197" spans="1:8" x14ac:dyDescent="0.25">
      <c r="A197" s="3"/>
      <c r="B197" s="3"/>
      <c r="C197" s="51" t="s">
        <v>337</v>
      </c>
      <c r="D197" s="3">
        <v>4</v>
      </c>
      <c r="E197" s="2" t="s">
        <v>306</v>
      </c>
      <c r="F197" s="4">
        <f>SUMPRODUCT((INDEX([1]Rohdaten!$A$2:$GG$9999,,MATCH(C197,[1]Rohdaten!$1:$1,))&amp;""=D197&amp;"")*(INDEX([1]Rohdaten!$A$2:$GG$9999,,MATCH("end_date",[1]Rohdaten!$1:$1,))&lt;&gt;""))</f>
        <v>23</v>
      </c>
      <c r="G197" s="4" t="str">
        <f t="shared" si="6"/>
        <v/>
      </c>
    </row>
    <row r="198" spans="1:8" x14ac:dyDescent="0.25">
      <c r="A198" s="3"/>
      <c r="B198" s="3"/>
      <c r="C198" s="51" t="s">
        <v>337</v>
      </c>
      <c r="D198" s="3">
        <v>5</v>
      </c>
      <c r="E198" s="2" t="s">
        <v>307</v>
      </c>
      <c r="F198" s="4">
        <f>SUMPRODUCT((INDEX([1]Rohdaten!$A$2:$GG$9999,,MATCH(C198,[1]Rohdaten!$1:$1,))&amp;""=D198&amp;"")*(INDEX([1]Rohdaten!$A$2:$GG$9999,,MATCH("end_date",[1]Rohdaten!$1:$1,))&lt;&gt;""))</f>
        <v>0</v>
      </c>
      <c r="G198" s="4" t="str">
        <f t="shared" si="6"/>
        <v/>
      </c>
    </row>
    <row r="199" spans="1:8" x14ac:dyDescent="0.25">
      <c r="A199" s="56" t="s">
        <v>300</v>
      </c>
      <c r="B199" s="56" t="s">
        <v>308</v>
      </c>
      <c r="C199" s="56" t="s">
        <v>338</v>
      </c>
      <c r="D199" s="57"/>
      <c r="E199" s="56" t="s">
        <v>48</v>
      </c>
      <c r="F199" s="4">
        <f>SUMPRODUCT((INDEX([1]Rohdaten!$A$2:$GG$9999,,MATCH(C199,[1]Rohdaten!$1:$1,))&amp;""=D199&amp;"")*(INDEX([1]Rohdaten!$A$2:$GG$9999,,MATCH("end_date",[1]Rohdaten!$1:$1,))&lt;&gt;""))</f>
        <v>35</v>
      </c>
      <c r="G199" s="4">
        <f>IF(MATCH(C199,$C:$C,0)=ROW(C199),SUM(F199:F203),"")</f>
        <v>99</v>
      </c>
      <c r="H199" s="49" t="str">
        <f>CONCATENATE("[Filter] Integration ins sv-pflichtige oder geföerderte Beschäftigung: n= ",K193+K194)</f>
        <v>[Filter] Integration ins sv-pflichtige oder geföerderte Beschäftigung: n= 0</v>
      </c>
    </row>
    <row r="200" spans="1:8" x14ac:dyDescent="0.25">
      <c r="A200" s="3"/>
      <c r="B200" s="3"/>
      <c r="C200" s="50" t="s">
        <v>338</v>
      </c>
      <c r="D200" s="3">
        <v>1</v>
      </c>
      <c r="E200" s="2" t="s">
        <v>202</v>
      </c>
      <c r="F200" s="4">
        <f>SUMPRODUCT((INDEX([1]Rohdaten!$A$2:$GG$9999,,MATCH(C200,[1]Rohdaten!$1:$1,))&amp;""=D200&amp;"")*(INDEX([1]Rohdaten!$A$2:$GG$9999,,MATCH("end_date",[1]Rohdaten!$1:$1,))&lt;&gt;""))</f>
        <v>11</v>
      </c>
      <c r="G200" s="4" t="str">
        <f t="shared" ref="G200:G206" si="7">IF(MATCH(C200,$C:$C,0)=ROW(C200),SUM(F200:F202),"")</f>
        <v/>
      </c>
      <c r="H200" s="3"/>
    </row>
    <row r="201" spans="1:8" x14ac:dyDescent="0.25">
      <c r="A201" s="3"/>
      <c r="B201" s="3"/>
      <c r="C201" s="50" t="s">
        <v>338</v>
      </c>
      <c r="D201" s="3">
        <v>2</v>
      </c>
      <c r="E201" s="2" t="s">
        <v>203</v>
      </c>
      <c r="F201" s="4">
        <f>SUMPRODUCT((INDEX([1]Rohdaten!$A$2:$GG$9999,,MATCH(C201,[1]Rohdaten!$1:$1,))&amp;""=D201&amp;"")*(INDEX([1]Rohdaten!$A$2:$GG$9999,,MATCH("end_date",[1]Rohdaten!$1:$1,))&lt;&gt;""))</f>
        <v>20</v>
      </c>
      <c r="G201" s="4" t="str">
        <f t="shared" si="7"/>
        <v/>
      </c>
      <c r="H201" s="3"/>
    </row>
    <row r="202" spans="1:8" x14ac:dyDescent="0.25">
      <c r="A202" s="3"/>
      <c r="B202" s="3"/>
      <c r="C202" s="50" t="s">
        <v>338</v>
      </c>
      <c r="D202" s="3">
        <v>3</v>
      </c>
      <c r="E202" s="2" t="s">
        <v>204</v>
      </c>
      <c r="F202" s="4">
        <f>SUMPRODUCT((INDEX([1]Rohdaten!$A$2:$GG$9999,,MATCH(C202,[1]Rohdaten!$1:$1,))&amp;""=D202&amp;"")*(INDEX([1]Rohdaten!$A$2:$GG$9999,,MATCH("end_date",[1]Rohdaten!$1:$1,))&lt;&gt;""))</f>
        <v>27</v>
      </c>
      <c r="G202" s="4" t="str">
        <f t="shared" si="7"/>
        <v/>
      </c>
      <c r="H202" s="3"/>
    </row>
    <row r="203" spans="1:8" x14ac:dyDescent="0.25">
      <c r="A203" s="3"/>
      <c r="B203" s="3"/>
      <c r="C203" s="50" t="s">
        <v>338</v>
      </c>
      <c r="D203" s="3">
        <v>4</v>
      </c>
      <c r="E203" s="2" t="s">
        <v>205</v>
      </c>
      <c r="F203" s="4">
        <f>SUMPRODUCT((INDEX([1]Rohdaten!$A$2:$GG$9999,,MATCH(C203,[1]Rohdaten!$1:$1,))&amp;""=D203&amp;"")*(INDEX([1]Rohdaten!$A$2:$GG$9999,,MATCH("end_date",[1]Rohdaten!$1:$1,))&lt;&gt;""))</f>
        <v>6</v>
      </c>
      <c r="G203" s="4" t="str">
        <f t="shared" si="7"/>
        <v/>
      </c>
      <c r="H203" s="3"/>
    </row>
    <row r="204" spans="1:8" x14ac:dyDescent="0.25">
      <c r="A204" s="56" t="s">
        <v>300</v>
      </c>
      <c r="B204" s="56" t="s">
        <v>309</v>
      </c>
      <c r="C204" s="56" t="s">
        <v>339</v>
      </c>
      <c r="D204" s="57"/>
      <c r="E204" s="56" t="s">
        <v>48</v>
      </c>
      <c r="F204" s="4">
        <f>SUMPRODUCT((INDEX([1]Rohdaten!$A$2:$GG$9999,,MATCH(C204,[1]Rohdaten!$1:$1,))&amp;""=D204&amp;"")*(INDEX([1]Rohdaten!$A$2:$GG$9999,,MATCH("end_date",[1]Rohdaten!$1:$1,))&lt;&gt;""))</f>
        <v>35</v>
      </c>
      <c r="G204" s="4">
        <f t="shared" si="7"/>
        <v>99</v>
      </c>
      <c r="H204" s="49" t="str">
        <f>CONCATENATE("[Filter] Integration in sv-pflichtige oder geförderte Beschäftigung: n= ",K193+K194)</f>
        <v>[Filter] Integration in sv-pflichtige oder geförderte Beschäftigung: n= 0</v>
      </c>
    </row>
    <row r="205" spans="1:8" x14ac:dyDescent="0.25">
      <c r="A205" s="3"/>
      <c r="B205" s="3"/>
      <c r="C205" s="50" t="s">
        <v>339</v>
      </c>
      <c r="D205" s="3">
        <v>0</v>
      </c>
      <c r="E205" s="2" t="s">
        <v>198</v>
      </c>
      <c r="F205" s="4">
        <f>SUMPRODUCT((INDEX([1]Rohdaten!$A$2:$GG$9999,,MATCH(C205,[1]Rohdaten!$1:$1,))&amp;""=D205&amp;"")*(INDEX([1]Rohdaten!$A$2:$GG$9999,,MATCH("end_date",[1]Rohdaten!$1:$1,))&lt;&gt;""))</f>
        <v>19</v>
      </c>
      <c r="G205" s="4" t="str">
        <f t="shared" si="7"/>
        <v/>
      </c>
      <c r="H205" s="3"/>
    </row>
    <row r="206" spans="1:8" x14ac:dyDescent="0.25">
      <c r="A206" s="3"/>
      <c r="B206" s="3"/>
      <c r="C206" s="50" t="s">
        <v>339</v>
      </c>
      <c r="D206" s="3">
        <v>1</v>
      </c>
      <c r="E206" s="2" t="s">
        <v>199</v>
      </c>
      <c r="F206" s="4">
        <f>SUMPRODUCT((INDEX([1]Rohdaten!$A$2:$GG$9999,,MATCH(C206,[1]Rohdaten!$1:$1,))&amp;""=D206&amp;"")*(INDEX([1]Rohdaten!$A$2:$GG$9999,,MATCH("end_date",[1]Rohdaten!$1:$1,))&lt;&gt;""))</f>
        <v>45</v>
      </c>
      <c r="G206" s="4" t="str">
        <f t="shared" si="7"/>
        <v/>
      </c>
      <c r="H206" s="3"/>
    </row>
    <row r="207" spans="1:8" x14ac:dyDescent="0.25">
      <c r="A207" s="55" t="s">
        <v>300</v>
      </c>
      <c r="B207" s="37" t="s">
        <v>310</v>
      </c>
      <c r="C207" s="56" t="s">
        <v>340</v>
      </c>
      <c r="D207" s="57"/>
      <c r="E207" s="37" t="s">
        <v>48</v>
      </c>
      <c r="F207" s="4">
        <f>SUMPRODUCT((INDEX([1]Rohdaten!$A$2:$GG$9999,,MATCH(C207,[1]Rohdaten!$1:$1,))&amp;""=D207&amp;"")*(INDEX([1]Rohdaten!$A$2:$GG$9999,,MATCH("end_date",[1]Rohdaten!$1:$1,))&lt;&gt;""))</f>
        <v>23</v>
      </c>
      <c r="G207" s="4">
        <f>IF(MATCH(C207,$C:$C,0)=ROW(C207),SUM(F207:F228),"")</f>
        <v>99</v>
      </c>
      <c r="H207" s="49" t="str">
        <f>CONCATENATE("[Filter] Integration in sv-pflichtige und ZG ist nicht HDL n= ","*unbekannt*")</f>
        <v>[Filter] Integration in sv-pflichtige und ZG ist nicht HDL n= *unbekannt*</v>
      </c>
    </row>
    <row r="208" spans="1:8" x14ac:dyDescent="0.25">
      <c r="A208" s="3"/>
      <c r="B208" s="3"/>
      <c r="C208" s="50" t="s">
        <v>340</v>
      </c>
      <c r="D208" s="52">
        <v>1</v>
      </c>
      <c r="E208" s="53" t="s">
        <v>209</v>
      </c>
      <c r="F208" s="4">
        <f>SUMPRODUCT((INDEX([1]Rohdaten!$A$2:$GG$9999,,MATCH(C208,[1]Rohdaten!$1:$1,))&amp;""=D208&amp;"")*(INDEX([1]Rohdaten!$A$2:$GG$9999,,MATCH("end_date",[1]Rohdaten!$1:$1,))&lt;&gt;""))</f>
        <v>0</v>
      </c>
      <c r="G208" s="4" t="str">
        <f t="shared" ref="G208:G237" si="8">IF(MATCH(C208,$C:$C,0)=ROW(C208),SUM(F208:F210),"")</f>
        <v/>
      </c>
    </row>
    <row r="209" spans="1:7" x14ac:dyDescent="0.25">
      <c r="A209" s="3"/>
      <c r="B209" s="3"/>
      <c r="C209" s="50" t="s">
        <v>340</v>
      </c>
      <c r="D209" s="52">
        <v>10</v>
      </c>
      <c r="E209" s="53" t="s">
        <v>210</v>
      </c>
      <c r="F209" s="4">
        <f>SUMPRODUCT((INDEX([1]Rohdaten!$A$2:$GG$9999,,MATCH(C209,[1]Rohdaten!$1:$1,))&amp;""=D209&amp;"")*(INDEX([1]Rohdaten!$A$2:$GG$9999,,MATCH("end_date",[1]Rohdaten!$1:$1,))&lt;&gt;""))</f>
        <v>8</v>
      </c>
      <c r="G209" s="4" t="str">
        <f t="shared" si="8"/>
        <v/>
      </c>
    </row>
    <row r="210" spans="1:7" x14ac:dyDescent="0.25">
      <c r="A210" s="3"/>
      <c r="B210" s="3"/>
      <c r="C210" s="50" t="s">
        <v>340</v>
      </c>
      <c r="D210" s="52">
        <v>11</v>
      </c>
      <c r="E210" s="53" t="s">
        <v>211</v>
      </c>
      <c r="F210" s="4">
        <f>SUMPRODUCT((INDEX([1]Rohdaten!$A$2:$GG$9999,,MATCH(C210,[1]Rohdaten!$1:$1,))&amp;""=D210&amp;"")*(INDEX([1]Rohdaten!$A$2:$GG$9999,,MATCH("end_date",[1]Rohdaten!$1:$1,))&lt;&gt;""))</f>
        <v>9</v>
      </c>
      <c r="G210" s="4" t="str">
        <f t="shared" si="8"/>
        <v/>
      </c>
    </row>
    <row r="211" spans="1:7" x14ac:dyDescent="0.25">
      <c r="A211" s="3"/>
      <c r="B211" s="3"/>
      <c r="C211" s="50" t="s">
        <v>340</v>
      </c>
      <c r="D211" s="52">
        <v>12</v>
      </c>
      <c r="E211" s="53" t="s">
        <v>212</v>
      </c>
      <c r="F211" s="4">
        <f>SUMPRODUCT((INDEX([1]Rohdaten!$A$2:$GG$9999,,MATCH(C211,[1]Rohdaten!$1:$1,))&amp;""=D211&amp;"")*(INDEX([1]Rohdaten!$A$2:$GG$9999,,MATCH("end_date",[1]Rohdaten!$1:$1,))&lt;&gt;""))</f>
        <v>0</v>
      </c>
      <c r="G211" s="4" t="str">
        <f t="shared" si="8"/>
        <v/>
      </c>
    </row>
    <row r="212" spans="1:7" x14ac:dyDescent="0.25">
      <c r="A212" s="3"/>
      <c r="B212" s="3"/>
      <c r="C212" s="50" t="s">
        <v>340</v>
      </c>
      <c r="D212" s="52">
        <v>13</v>
      </c>
      <c r="E212" s="53" t="s">
        <v>213</v>
      </c>
      <c r="F212" s="4">
        <f>SUMPRODUCT((INDEX([1]Rohdaten!$A$2:$GG$9999,,MATCH(C212,[1]Rohdaten!$1:$1,))&amp;""=D212&amp;"")*(INDEX([1]Rohdaten!$A$2:$GG$9999,,MATCH("end_date",[1]Rohdaten!$1:$1,))&lt;&gt;""))</f>
        <v>6</v>
      </c>
      <c r="G212" s="4" t="str">
        <f t="shared" si="8"/>
        <v/>
      </c>
    </row>
    <row r="213" spans="1:7" x14ac:dyDescent="0.25">
      <c r="A213" s="3"/>
      <c r="B213" s="3"/>
      <c r="C213" s="50" t="s">
        <v>340</v>
      </c>
      <c r="D213" s="52">
        <v>14</v>
      </c>
      <c r="E213" s="53" t="s">
        <v>214</v>
      </c>
      <c r="F213" s="4">
        <f>SUMPRODUCT((INDEX([1]Rohdaten!$A$2:$GG$9999,,MATCH(C213,[1]Rohdaten!$1:$1,))&amp;""=D213&amp;"")*(INDEX([1]Rohdaten!$A$2:$GG$9999,,MATCH("end_date",[1]Rohdaten!$1:$1,))&lt;&gt;""))</f>
        <v>3</v>
      </c>
      <c r="G213" s="4" t="str">
        <f t="shared" si="8"/>
        <v/>
      </c>
    </row>
    <row r="214" spans="1:7" x14ac:dyDescent="0.25">
      <c r="A214" s="3"/>
      <c r="B214" s="3"/>
      <c r="C214" s="50" t="s">
        <v>340</v>
      </c>
      <c r="D214" s="52">
        <v>15</v>
      </c>
      <c r="E214" s="53" t="s">
        <v>215</v>
      </c>
      <c r="F214" s="4">
        <f>SUMPRODUCT((INDEX([1]Rohdaten!$A$2:$GG$9999,,MATCH(C214,[1]Rohdaten!$1:$1,))&amp;""=D214&amp;"")*(INDEX([1]Rohdaten!$A$2:$GG$9999,,MATCH("end_date",[1]Rohdaten!$1:$1,))&lt;&gt;""))</f>
        <v>5</v>
      </c>
      <c r="G214" s="4" t="str">
        <f t="shared" si="8"/>
        <v/>
      </c>
    </row>
    <row r="215" spans="1:7" x14ac:dyDescent="0.25">
      <c r="A215" s="3"/>
      <c r="B215" s="3"/>
      <c r="C215" s="50" t="s">
        <v>340</v>
      </c>
      <c r="D215" s="52">
        <v>16</v>
      </c>
      <c r="E215" s="53" t="s">
        <v>216</v>
      </c>
      <c r="F215" s="4">
        <f>SUMPRODUCT((INDEX([1]Rohdaten!$A$2:$GG$9999,,MATCH(C215,[1]Rohdaten!$1:$1,))&amp;""=D215&amp;"")*(INDEX([1]Rohdaten!$A$2:$GG$9999,,MATCH("end_date",[1]Rohdaten!$1:$1,))&lt;&gt;""))</f>
        <v>13</v>
      </c>
      <c r="G215" s="4" t="str">
        <f t="shared" si="8"/>
        <v/>
      </c>
    </row>
    <row r="216" spans="1:7" x14ac:dyDescent="0.25">
      <c r="A216" s="3"/>
      <c r="B216" s="3"/>
      <c r="C216" s="50" t="s">
        <v>340</v>
      </c>
      <c r="D216" s="52">
        <v>17</v>
      </c>
      <c r="E216" s="53" t="s">
        <v>217</v>
      </c>
      <c r="F216" s="4">
        <f>SUMPRODUCT((INDEX([1]Rohdaten!$A$2:$GG$9999,,MATCH(C216,[1]Rohdaten!$1:$1,))&amp;""=D216&amp;"")*(INDEX([1]Rohdaten!$A$2:$GG$9999,,MATCH("end_date",[1]Rohdaten!$1:$1,))&lt;&gt;""))</f>
        <v>14</v>
      </c>
      <c r="G216" s="4" t="str">
        <f t="shared" si="8"/>
        <v/>
      </c>
    </row>
    <row r="217" spans="1:7" x14ac:dyDescent="0.25">
      <c r="A217" s="3"/>
      <c r="B217" s="3"/>
      <c r="C217" s="50" t="s">
        <v>340</v>
      </c>
      <c r="D217" s="52">
        <v>18</v>
      </c>
      <c r="E217" s="53" t="s">
        <v>218</v>
      </c>
      <c r="F217" s="4">
        <f>SUMPRODUCT((INDEX([1]Rohdaten!$A$2:$GG$9999,,MATCH(C217,[1]Rohdaten!$1:$1,))&amp;""=D217&amp;"")*(INDEX([1]Rohdaten!$A$2:$GG$9999,,MATCH("end_date",[1]Rohdaten!$1:$1,))&lt;&gt;""))</f>
        <v>1</v>
      </c>
      <c r="G217" s="4" t="str">
        <f t="shared" si="8"/>
        <v/>
      </c>
    </row>
    <row r="218" spans="1:7" x14ac:dyDescent="0.25">
      <c r="A218" s="3"/>
      <c r="B218" s="3"/>
      <c r="C218" s="50" t="s">
        <v>340</v>
      </c>
      <c r="D218" s="52">
        <v>19</v>
      </c>
      <c r="E218" s="53" t="s">
        <v>219</v>
      </c>
      <c r="F218" s="4">
        <f>SUMPRODUCT((INDEX([1]Rohdaten!$A$2:$GG$9999,,MATCH(C218,[1]Rohdaten!$1:$1,))&amp;""=D218&amp;"")*(INDEX([1]Rohdaten!$A$2:$GG$9999,,MATCH("end_date",[1]Rohdaten!$1:$1,))&lt;&gt;""))</f>
        <v>8</v>
      </c>
      <c r="G218" s="4" t="str">
        <f t="shared" si="8"/>
        <v/>
      </c>
    </row>
    <row r="219" spans="1:7" x14ac:dyDescent="0.25">
      <c r="A219" s="3"/>
      <c r="B219" s="3"/>
      <c r="C219" s="50" t="s">
        <v>340</v>
      </c>
      <c r="D219" s="52">
        <v>2</v>
      </c>
      <c r="E219" s="53" t="s">
        <v>220</v>
      </c>
      <c r="F219" s="4">
        <f>SUMPRODUCT((INDEX([1]Rohdaten!$A$2:$GG$9999,,MATCH(C219,[1]Rohdaten!$1:$1,))&amp;""=D219&amp;"")*(INDEX([1]Rohdaten!$A$2:$GG$9999,,MATCH("end_date",[1]Rohdaten!$1:$1,))&lt;&gt;""))</f>
        <v>0</v>
      </c>
      <c r="G219" s="4" t="str">
        <f t="shared" si="8"/>
        <v/>
      </c>
    </row>
    <row r="220" spans="1:7" x14ac:dyDescent="0.25">
      <c r="A220" s="3"/>
      <c r="B220" s="3"/>
      <c r="C220" s="50" t="s">
        <v>340</v>
      </c>
      <c r="D220" s="52">
        <v>20</v>
      </c>
      <c r="E220" s="53" t="s">
        <v>221</v>
      </c>
      <c r="F220" s="4">
        <f>SUMPRODUCT((INDEX([1]Rohdaten!$A$2:$GG$9999,,MATCH(C220,[1]Rohdaten!$1:$1,))&amp;""=D220&amp;"")*(INDEX([1]Rohdaten!$A$2:$GG$9999,,MATCH("end_date",[1]Rohdaten!$1:$1,))&lt;&gt;""))</f>
        <v>0</v>
      </c>
      <c r="G220" s="4" t="str">
        <f t="shared" si="8"/>
        <v/>
      </c>
    </row>
    <row r="221" spans="1:7" x14ac:dyDescent="0.25">
      <c r="A221" s="3"/>
      <c r="B221" s="3"/>
      <c r="C221" s="50" t="s">
        <v>340</v>
      </c>
      <c r="D221" s="52">
        <v>21</v>
      </c>
      <c r="E221" s="53" t="s">
        <v>222</v>
      </c>
      <c r="F221" s="4">
        <f>SUMPRODUCT((INDEX([1]Rohdaten!$A$2:$GG$9999,,MATCH(C221,[1]Rohdaten!$1:$1,))&amp;""=D221&amp;"")*(INDEX([1]Rohdaten!$A$2:$GG$9999,,MATCH("end_date",[1]Rohdaten!$1:$1,))&lt;&gt;""))</f>
        <v>1</v>
      </c>
      <c r="G221" s="4" t="str">
        <f t="shared" si="8"/>
        <v/>
      </c>
    </row>
    <row r="222" spans="1:7" x14ac:dyDescent="0.25">
      <c r="A222" s="3"/>
      <c r="B222" s="3"/>
      <c r="C222" s="50" t="s">
        <v>340</v>
      </c>
      <c r="D222" s="52">
        <v>3</v>
      </c>
      <c r="E222" s="53" t="s">
        <v>223</v>
      </c>
      <c r="F222" s="4">
        <f>SUMPRODUCT((INDEX([1]Rohdaten!$A$2:$GG$9999,,MATCH(C222,[1]Rohdaten!$1:$1,))&amp;""=D222&amp;"")*(INDEX([1]Rohdaten!$A$2:$GG$9999,,MATCH("end_date",[1]Rohdaten!$1:$1,))&lt;&gt;""))</f>
        <v>3</v>
      </c>
      <c r="G222" s="4" t="str">
        <f t="shared" si="8"/>
        <v/>
      </c>
    </row>
    <row r="223" spans="1:7" x14ac:dyDescent="0.25">
      <c r="A223" s="3"/>
      <c r="B223" s="3"/>
      <c r="C223" s="50" t="s">
        <v>340</v>
      </c>
      <c r="D223" s="52">
        <v>4</v>
      </c>
      <c r="E223" s="53" t="s">
        <v>224</v>
      </c>
      <c r="F223" s="4">
        <f>SUMPRODUCT((INDEX([1]Rohdaten!$A$2:$GG$9999,,MATCH(C223,[1]Rohdaten!$1:$1,))&amp;""=D223&amp;"")*(INDEX([1]Rohdaten!$A$2:$GG$9999,,MATCH("end_date",[1]Rohdaten!$1:$1,))&lt;&gt;""))</f>
        <v>2</v>
      </c>
      <c r="G223" s="4" t="str">
        <f t="shared" si="8"/>
        <v/>
      </c>
    </row>
    <row r="224" spans="1:7" x14ac:dyDescent="0.25">
      <c r="A224" s="3"/>
      <c r="B224" s="3"/>
      <c r="C224" s="50" t="s">
        <v>340</v>
      </c>
      <c r="D224" s="52">
        <v>5</v>
      </c>
      <c r="E224" s="53" t="s">
        <v>225</v>
      </c>
      <c r="F224" s="4">
        <f>SUMPRODUCT((INDEX([1]Rohdaten!$A$2:$GG$9999,,MATCH(C224,[1]Rohdaten!$1:$1,))&amp;""=D224&amp;"")*(INDEX([1]Rohdaten!$A$2:$GG$9999,,MATCH("end_date",[1]Rohdaten!$1:$1,))&lt;&gt;""))</f>
        <v>1</v>
      </c>
      <c r="G224" s="4" t="str">
        <f t="shared" si="8"/>
        <v/>
      </c>
    </row>
    <row r="225" spans="1:8" x14ac:dyDescent="0.25">
      <c r="A225" s="3"/>
      <c r="B225" s="3"/>
      <c r="C225" s="50" t="s">
        <v>340</v>
      </c>
      <c r="D225" s="52">
        <v>6</v>
      </c>
      <c r="E225" s="53" t="s">
        <v>226</v>
      </c>
      <c r="F225" s="4">
        <f>SUMPRODUCT((INDEX([1]Rohdaten!$A$2:$GG$9999,,MATCH(C225,[1]Rohdaten!$1:$1,))&amp;""=D225&amp;"")*(INDEX([1]Rohdaten!$A$2:$GG$9999,,MATCH("end_date",[1]Rohdaten!$1:$1,))&lt;&gt;""))</f>
        <v>0</v>
      </c>
      <c r="G225" s="4" t="str">
        <f t="shared" si="8"/>
        <v/>
      </c>
    </row>
    <row r="226" spans="1:8" x14ac:dyDescent="0.25">
      <c r="A226" s="3"/>
      <c r="B226" s="3"/>
      <c r="C226" s="50" t="s">
        <v>340</v>
      </c>
      <c r="D226" s="52">
        <v>7</v>
      </c>
      <c r="E226" s="53" t="s">
        <v>227</v>
      </c>
      <c r="F226" s="4">
        <f>SUMPRODUCT((INDEX([1]Rohdaten!$A$2:$GG$9999,,MATCH(C226,[1]Rohdaten!$1:$1,))&amp;""=D226&amp;"")*(INDEX([1]Rohdaten!$A$2:$GG$9999,,MATCH("end_date",[1]Rohdaten!$1:$1,))&lt;&gt;""))</f>
        <v>2</v>
      </c>
      <c r="G226" s="4" t="str">
        <f t="shared" si="8"/>
        <v/>
      </c>
    </row>
    <row r="227" spans="1:8" x14ac:dyDescent="0.25">
      <c r="A227" s="3"/>
      <c r="B227" s="3"/>
      <c r="C227" s="50" t="s">
        <v>340</v>
      </c>
      <c r="D227" s="52">
        <v>8</v>
      </c>
      <c r="E227" s="53" t="s">
        <v>228</v>
      </c>
      <c r="F227" s="4">
        <f>SUMPRODUCT((INDEX([1]Rohdaten!$A$2:$GG$9999,,MATCH(C227,[1]Rohdaten!$1:$1,))&amp;""=D227&amp;"")*(INDEX([1]Rohdaten!$A$2:$GG$9999,,MATCH("end_date",[1]Rohdaten!$1:$1,))&lt;&gt;""))</f>
        <v>0</v>
      </c>
      <c r="G227" s="4" t="str">
        <f t="shared" si="8"/>
        <v/>
      </c>
    </row>
    <row r="228" spans="1:8" x14ac:dyDescent="0.25">
      <c r="A228" s="3"/>
      <c r="B228" s="3"/>
      <c r="C228" s="50" t="s">
        <v>340</v>
      </c>
      <c r="D228" s="52">
        <v>9</v>
      </c>
      <c r="E228" s="53" t="s">
        <v>229</v>
      </c>
      <c r="F228" s="4">
        <f>SUMPRODUCT((INDEX([1]Rohdaten!$A$2:$GG$9999,,MATCH(C228,[1]Rohdaten!$1:$1,))&amp;""=D228&amp;"")*(INDEX([1]Rohdaten!$A$2:$GG$9999,,MATCH("end_date",[1]Rohdaten!$1:$1,))&lt;&gt;""))</f>
        <v>0</v>
      </c>
      <c r="G228" s="4" t="str">
        <f t="shared" si="8"/>
        <v/>
      </c>
    </row>
    <row r="229" spans="1:8" x14ac:dyDescent="0.25">
      <c r="A229" s="55" t="s">
        <v>311</v>
      </c>
      <c r="B229" s="37" t="s">
        <v>312</v>
      </c>
      <c r="C229" s="56" t="s">
        <v>341</v>
      </c>
      <c r="D229" s="57"/>
      <c r="E229" s="37" t="s">
        <v>48</v>
      </c>
      <c r="F229" s="4">
        <f>SUMPRODUCT((INDEX([1]Rohdaten!$A$2:$GG$9999,,MATCH(C229,[1]Rohdaten!$1:$1,))&amp;""=D229&amp;"")*(INDEX([1]Rohdaten!$A$2:$GG$9999,,MATCH("end_date",[1]Rohdaten!$1:$1,))&lt;&gt;""))</f>
        <v>23</v>
      </c>
      <c r="G229" s="4">
        <f t="shared" si="8"/>
        <v>99</v>
      </c>
      <c r="H229" s="49" t="str">
        <f>CONCATENATE("[Filter] Integration in Beschäftigung: n= ",K193+K194+K195+K196)</f>
        <v>[Filter] Integration in Beschäftigung: n= 0</v>
      </c>
    </row>
    <row r="230" spans="1:8" x14ac:dyDescent="0.25">
      <c r="A230" s="3"/>
      <c r="B230" s="3"/>
      <c r="C230" s="50" t="s">
        <v>341</v>
      </c>
      <c r="D230" s="3">
        <v>0</v>
      </c>
      <c r="E230" s="2" t="s">
        <v>198</v>
      </c>
      <c r="F230" s="4">
        <f>SUMPRODUCT((INDEX([1]Rohdaten!$A$2:$GG$9999,,MATCH(C230,[1]Rohdaten!$1:$1,))&amp;""=D230&amp;"")*(INDEX([1]Rohdaten!$A$2:$GG$9999,,MATCH("end_date",[1]Rohdaten!$1:$1,))&lt;&gt;""))</f>
        <v>29</v>
      </c>
      <c r="G230" s="4" t="str">
        <f t="shared" si="8"/>
        <v/>
      </c>
      <c r="H230" s="3"/>
    </row>
    <row r="231" spans="1:8" x14ac:dyDescent="0.25">
      <c r="A231" s="3"/>
      <c r="B231" s="3"/>
      <c r="C231" s="50" t="s">
        <v>341</v>
      </c>
      <c r="D231" s="3">
        <v>1</v>
      </c>
      <c r="E231" s="2" t="s">
        <v>199</v>
      </c>
      <c r="F231" s="4">
        <f>SUMPRODUCT((INDEX([1]Rohdaten!$A$2:$GG$9999,,MATCH(C231,[1]Rohdaten!$1:$1,))&amp;""=D231&amp;"")*(INDEX([1]Rohdaten!$A$2:$GG$9999,,MATCH("end_date",[1]Rohdaten!$1:$1,))&lt;&gt;""))</f>
        <v>47</v>
      </c>
      <c r="G231" s="4" t="str">
        <f t="shared" si="8"/>
        <v/>
      </c>
      <c r="H231" s="3"/>
    </row>
    <row r="232" spans="1:8" x14ac:dyDescent="0.25">
      <c r="A232" s="55" t="s">
        <v>311</v>
      </c>
      <c r="B232" s="37" t="s">
        <v>313</v>
      </c>
      <c r="C232" s="56" t="s">
        <v>342</v>
      </c>
      <c r="D232" s="57"/>
      <c r="E232" s="37" t="s">
        <v>48</v>
      </c>
      <c r="F232" s="4">
        <f>SUMPRODUCT((INDEX([1]Rohdaten!$A$2:$GG$9999,,MATCH(C232,[1]Rohdaten!$1:$1,))&amp;""=D232&amp;"")*(INDEX([1]Rohdaten!$A$2:$GG$9999,,MATCH("end_date",[1]Rohdaten!$1:$1,))&lt;&gt;""))</f>
        <v>23</v>
      </c>
      <c r="G232" s="4">
        <f t="shared" si="8"/>
        <v>99</v>
      </c>
      <c r="H232" s="49" t="str">
        <f>CONCATENATE("[Filter] Integration in Beschäftigung: n= ",K193+K194+K195+K196)</f>
        <v>[Filter] Integration in Beschäftigung: n= 0</v>
      </c>
    </row>
    <row r="233" spans="1:8" x14ac:dyDescent="0.25">
      <c r="A233" s="3"/>
      <c r="B233" s="3"/>
      <c r="C233" s="50" t="s">
        <v>342</v>
      </c>
      <c r="D233" s="3">
        <v>0</v>
      </c>
      <c r="E233" s="2" t="s">
        <v>198</v>
      </c>
      <c r="F233" s="4">
        <f>SUMPRODUCT((INDEX([1]Rohdaten!$A$2:$GG$9999,,MATCH(C233,[1]Rohdaten!$1:$1,))&amp;""=D233&amp;"")*(INDEX([1]Rohdaten!$A$2:$GG$9999,,MATCH("end_date",[1]Rohdaten!$1:$1,))&lt;&gt;""))</f>
        <v>3</v>
      </c>
      <c r="G233" s="4" t="str">
        <f t="shared" si="8"/>
        <v/>
      </c>
    </row>
    <row r="234" spans="1:8" x14ac:dyDescent="0.25">
      <c r="A234" s="3"/>
      <c r="B234" s="3"/>
      <c r="C234" s="50" t="s">
        <v>342</v>
      </c>
      <c r="D234" s="3">
        <v>1</v>
      </c>
      <c r="E234" s="2" t="s">
        <v>199</v>
      </c>
      <c r="F234" s="4">
        <f>SUMPRODUCT((INDEX([1]Rohdaten!$A$2:$GG$9999,,MATCH(C234,[1]Rohdaten!$1:$1,))&amp;""=D234&amp;"")*(INDEX([1]Rohdaten!$A$2:$GG$9999,,MATCH("end_date",[1]Rohdaten!$1:$1,))&lt;&gt;""))</f>
        <v>73</v>
      </c>
      <c r="G234" s="4" t="str">
        <f t="shared" si="8"/>
        <v/>
      </c>
    </row>
    <row r="235" spans="1:8" x14ac:dyDescent="0.25">
      <c r="A235" s="55" t="s">
        <v>314</v>
      </c>
      <c r="B235" s="37" t="s">
        <v>315</v>
      </c>
      <c r="C235" s="56" t="s">
        <v>343</v>
      </c>
      <c r="D235" s="57"/>
      <c r="E235" s="37" t="s">
        <v>48</v>
      </c>
      <c r="F235" s="4">
        <f>SUMPRODUCT((INDEX([1]Rohdaten!$A$2:$GG$9999,,MATCH(C235,[1]Rohdaten!$1:$1,))&amp;""=D235&amp;"")*(INDEX([1]Rohdaten!$A$2:$GG$9999,,MATCH("end_date",[1]Rohdaten!$1:$1,))&lt;&gt;""))</f>
        <v>0</v>
      </c>
      <c r="G235" s="4">
        <f t="shared" si="8"/>
        <v>99</v>
      </c>
    </row>
    <row r="236" spans="1:8" x14ac:dyDescent="0.25">
      <c r="A236" s="3"/>
      <c r="B236" s="3"/>
      <c r="C236" s="50" t="s">
        <v>343</v>
      </c>
      <c r="D236" s="3">
        <v>0</v>
      </c>
      <c r="E236" s="2" t="s">
        <v>198</v>
      </c>
      <c r="F236" s="4">
        <f>SUMPRODUCT((INDEX([1]Rohdaten!$A$2:$GG$9999,,MATCH(C236,[1]Rohdaten!$1:$1,))&amp;""=D236&amp;"")*(INDEX([1]Rohdaten!$A$2:$GG$9999,,MATCH("end_date",[1]Rohdaten!$1:$1,))&lt;&gt;""))</f>
        <v>95</v>
      </c>
      <c r="G236" s="4" t="str">
        <f t="shared" si="8"/>
        <v/>
      </c>
    </row>
    <row r="237" spans="1:8" x14ac:dyDescent="0.25">
      <c r="A237" s="3"/>
      <c r="B237" s="3"/>
      <c r="C237" s="50" t="s">
        <v>343</v>
      </c>
      <c r="D237" s="3">
        <v>1</v>
      </c>
      <c r="E237" s="2" t="s">
        <v>199</v>
      </c>
      <c r="F237" s="4">
        <f>SUMPRODUCT((INDEX([1]Rohdaten!$A$2:$GG$9999,,MATCH(C237,[1]Rohdaten!$1:$1,))&amp;""=D237&amp;"")*(INDEX([1]Rohdaten!$A$2:$GG$9999,,MATCH("end_date",[1]Rohdaten!$1:$1,))&lt;&gt;""))</f>
        <v>4</v>
      </c>
      <c r="G237" s="4" t="str">
        <f t="shared" si="8"/>
        <v/>
      </c>
    </row>
    <row r="238" spans="1:8" x14ac:dyDescent="0.25">
      <c r="A238" s="55" t="s">
        <v>314</v>
      </c>
      <c r="B238" s="37" t="s">
        <v>316</v>
      </c>
      <c r="C238" s="56" t="s">
        <v>344</v>
      </c>
      <c r="D238" s="57"/>
      <c r="E238" s="37" t="s">
        <v>48</v>
      </c>
      <c r="F238" s="4">
        <f>SUMPRODUCT((INDEX([1]Rohdaten!$A$2:$GG$9999,,MATCH(C238,[1]Rohdaten!$1:$1,))&amp;""=D238&amp;"")*(INDEX([1]Rohdaten!$A$2:$GG$9999,,MATCH("end_date",[1]Rohdaten!$1:$1,))&lt;&gt;""))</f>
        <v>96</v>
      </c>
      <c r="G238" s="4">
        <f>IF(MATCH(C238,$C:$C,0)=ROW(C238),SUM(F238:F243),"")</f>
        <v>99</v>
      </c>
      <c r="H238" s="49" t="str">
        <f>CONCATENATE("[Filter] Nachbetreuung fand statt: n= ",K237)</f>
        <v xml:space="preserve">[Filter] Nachbetreuung fand statt: n= </v>
      </c>
    </row>
    <row r="239" spans="1:8" x14ac:dyDescent="0.25">
      <c r="A239" s="3"/>
      <c r="B239" s="3"/>
      <c r="C239" s="50" t="s">
        <v>344</v>
      </c>
      <c r="D239" s="3">
        <v>0</v>
      </c>
      <c r="E239" s="2" t="s">
        <v>317</v>
      </c>
      <c r="F239" s="4">
        <f>SUMPRODUCT((INDEX([1]Rohdaten!$A$2:$GG$9999,,MATCH(C239,[1]Rohdaten!$1:$1,))&amp;""=D239&amp;"")*(INDEX([1]Rohdaten!$A$2:$GG$9999,,MATCH("end_date",[1]Rohdaten!$1:$1,))&lt;&gt;""))</f>
        <v>1</v>
      </c>
      <c r="G239" s="4" t="str">
        <f t="shared" ref="G239:G246" si="9">IF(MATCH(C239,$C:$C,0)=ROW(C239),SUM(F239:F241),"")</f>
        <v/>
      </c>
    </row>
    <row r="240" spans="1:8" x14ac:dyDescent="0.25">
      <c r="A240" s="3"/>
      <c r="B240" s="3"/>
      <c r="C240" s="50" t="s">
        <v>344</v>
      </c>
      <c r="D240" s="3">
        <v>3</v>
      </c>
      <c r="E240" s="2" t="s">
        <v>318</v>
      </c>
      <c r="F240" s="4">
        <f>SUMPRODUCT((INDEX([1]Rohdaten!$A$2:$GG$9999,,MATCH(C240,[1]Rohdaten!$1:$1,))&amp;""=D240&amp;"")*(INDEX([1]Rohdaten!$A$2:$GG$9999,,MATCH("end_date",[1]Rohdaten!$1:$1,))&lt;&gt;""))</f>
        <v>0</v>
      </c>
      <c r="G240" s="4" t="str">
        <f t="shared" si="9"/>
        <v/>
      </c>
    </row>
    <row r="241" spans="1:8" x14ac:dyDescent="0.25">
      <c r="A241" s="3"/>
      <c r="B241" s="3"/>
      <c r="C241" s="50" t="s">
        <v>344</v>
      </c>
      <c r="D241" s="3">
        <v>5</v>
      </c>
      <c r="E241" s="2" t="s">
        <v>319</v>
      </c>
      <c r="F241" s="4">
        <f>SUMPRODUCT((INDEX([1]Rohdaten!$A$2:$GG$9999,,MATCH(C241,[1]Rohdaten!$1:$1,))&amp;""=D241&amp;"")*(INDEX([1]Rohdaten!$A$2:$GG$9999,,MATCH("end_date",[1]Rohdaten!$1:$1,))&lt;&gt;""))</f>
        <v>0</v>
      </c>
      <c r="G241" s="4" t="str">
        <f t="shared" si="9"/>
        <v/>
      </c>
    </row>
    <row r="242" spans="1:8" x14ac:dyDescent="0.25">
      <c r="A242" s="3"/>
      <c r="B242" s="3"/>
      <c r="C242" s="50" t="s">
        <v>344</v>
      </c>
      <c r="D242" s="3">
        <v>6</v>
      </c>
      <c r="E242" s="2" t="s">
        <v>49</v>
      </c>
      <c r="F242" s="4">
        <f>SUMPRODUCT((INDEX([1]Rohdaten!$A$2:$GG$9999,,MATCH(C242,[1]Rohdaten!$1:$1,))&amp;""=D242&amp;"")*(INDEX([1]Rohdaten!$A$2:$GG$9999,,MATCH("end_date",[1]Rohdaten!$1:$1,))&lt;&gt;""))</f>
        <v>0</v>
      </c>
      <c r="G242" s="4" t="str">
        <f t="shared" si="9"/>
        <v/>
      </c>
    </row>
    <row r="243" spans="1:8" x14ac:dyDescent="0.25">
      <c r="A243" s="3"/>
      <c r="B243" s="3"/>
      <c r="C243" s="50" t="s">
        <v>344</v>
      </c>
      <c r="D243" s="3">
        <v>7</v>
      </c>
      <c r="E243" s="2" t="s">
        <v>264</v>
      </c>
      <c r="F243" s="4">
        <f>SUMPRODUCT((INDEX([1]Rohdaten!$A$2:$GG$9999,,MATCH(C243,[1]Rohdaten!$1:$1,))&amp;""=D243&amp;"")*(INDEX([1]Rohdaten!$A$2:$GG$9999,,MATCH("end_date",[1]Rohdaten!$1:$1,))&lt;&gt;""))</f>
        <v>2</v>
      </c>
      <c r="G243" s="4" t="str">
        <f t="shared" si="9"/>
        <v/>
      </c>
    </row>
    <row r="244" spans="1:8" x14ac:dyDescent="0.25">
      <c r="A244" s="55" t="s">
        <v>320</v>
      </c>
      <c r="B244" s="37" t="s">
        <v>232</v>
      </c>
      <c r="C244" s="56" t="s">
        <v>345</v>
      </c>
      <c r="D244" s="57"/>
      <c r="E244" s="37" t="s">
        <v>48</v>
      </c>
      <c r="F244" s="4">
        <f>SUMPRODUCT((INDEX([1]Rohdaten!$A$2:$GG$9999,,MATCH(C244,[1]Rohdaten!$1:$1,))&amp;""=D244&amp;"")*(INDEX([1]Rohdaten!$A$2:$GG$9999,,MATCH("end_date",[1]Rohdaten!$1:$1,))&lt;&gt;""))</f>
        <v>0</v>
      </c>
      <c r="G244" s="4">
        <f t="shared" si="9"/>
        <v>99</v>
      </c>
    </row>
    <row r="245" spans="1:8" x14ac:dyDescent="0.25">
      <c r="A245" s="3"/>
      <c r="B245" s="3"/>
      <c r="C245" s="50" t="s">
        <v>345</v>
      </c>
      <c r="D245" s="3">
        <v>0</v>
      </c>
      <c r="E245" s="2" t="s">
        <v>198</v>
      </c>
      <c r="F245" s="4">
        <f>SUMPRODUCT((INDEX([1]Rohdaten!$A$2:$GG$9999,,MATCH(C245,[1]Rohdaten!$1:$1,))&amp;""=D245&amp;"")*(INDEX([1]Rohdaten!$A$2:$GG$9999,,MATCH("end_date",[1]Rohdaten!$1:$1,))&lt;&gt;""))</f>
        <v>91</v>
      </c>
      <c r="G245" s="4" t="str">
        <f t="shared" si="9"/>
        <v/>
      </c>
    </row>
    <row r="246" spans="1:8" x14ac:dyDescent="0.25">
      <c r="A246" s="3"/>
      <c r="B246" s="3"/>
      <c r="C246" s="50" t="s">
        <v>345</v>
      </c>
      <c r="D246" s="3">
        <v>1</v>
      </c>
      <c r="E246" s="2" t="s">
        <v>199</v>
      </c>
      <c r="F246" s="4">
        <f>SUMPRODUCT((INDEX([1]Rohdaten!$A$2:$GG$9999,,MATCH(C246,[1]Rohdaten!$1:$1,))&amp;""=D246&amp;"")*(INDEX([1]Rohdaten!$A$2:$GG$9999,,MATCH("end_date",[1]Rohdaten!$1:$1,))&lt;&gt;""))</f>
        <v>8</v>
      </c>
      <c r="G246" s="4" t="str">
        <f t="shared" si="9"/>
        <v/>
      </c>
    </row>
    <row r="247" spans="1:8" x14ac:dyDescent="0.25">
      <c r="A247" s="55" t="s">
        <v>320</v>
      </c>
      <c r="B247" s="37" t="s">
        <v>233</v>
      </c>
      <c r="C247" s="56" t="s">
        <v>346</v>
      </c>
      <c r="D247" s="57"/>
      <c r="E247" s="37" t="s">
        <v>48</v>
      </c>
      <c r="F247" s="4">
        <f>SUMPRODUCT((INDEX([1]Rohdaten!$A$2:$GG$9999,,MATCH(C247,[1]Rohdaten!$1:$1,))&amp;""=D247&amp;"")*(INDEX([1]Rohdaten!$A$2:$GG$9999,,MATCH("end_date",[1]Rohdaten!$1:$1,))&lt;&gt;""))</f>
        <v>8</v>
      </c>
      <c r="G247" s="4">
        <f>IF(MATCH(C247,$C:$C,0)=ROW(C247),SUM(F247:F250),"")</f>
        <v>99</v>
      </c>
      <c r="H247" s="49" t="str">
        <f>CONCATENATE("[Filter] HDL nicht beansprucht: n= ",K245)</f>
        <v xml:space="preserve">[Filter] HDL nicht beansprucht: n= </v>
      </c>
    </row>
    <row r="248" spans="1:8" x14ac:dyDescent="0.25">
      <c r="A248" s="3"/>
      <c r="B248" s="3"/>
      <c r="C248" s="50" t="s">
        <v>346</v>
      </c>
      <c r="D248" s="3">
        <v>0</v>
      </c>
      <c r="E248" s="2" t="s">
        <v>198</v>
      </c>
      <c r="F248" s="4">
        <f>SUMPRODUCT((INDEX([1]Rohdaten!$A$2:$GG$9999,,MATCH(C248,[1]Rohdaten!$1:$1,))&amp;""=D248&amp;"")*(INDEX([1]Rohdaten!$A$2:$GG$9999,,MATCH("end_date",[1]Rohdaten!$1:$1,))&lt;&gt;""))</f>
        <v>45</v>
      </c>
      <c r="G248" s="4" t="str">
        <f>IF(MATCH(C248,$C:$C,0)=ROW(C248),SUM(F248:F250),"")</f>
        <v/>
      </c>
    </row>
    <row r="249" spans="1:8" x14ac:dyDescent="0.25">
      <c r="A249" s="3"/>
      <c r="B249" s="3"/>
      <c r="C249" s="50" t="s">
        <v>346</v>
      </c>
      <c r="D249" s="3">
        <v>1</v>
      </c>
      <c r="E249" s="2" t="s">
        <v>199</v>
      </c>
      <c r="F249" s="4">
        <f>SUMPRODUCT((INDEX([1]Rohdaten!$A$2:$GG$9999,,MATCH(C249,[1]Rohdaten!$1:$1,))&amp;""=D249&amp;"")*(INDEX([1]Rohdaten!$A$2:$GG$9999,,MATCH("end_date",[1]Rohdaten!$1:$1,))&lt;&gt;""))</f>
        <v>33</v>
      </c>
      <c r="G249" s="4" t="str">
        <f>IF(MATCH(C249,$C:$C,0)=ROW(C249),SUM(F249:F251),"")</f>
        <v/>
      </c>
    </row>
    <row r="250" spans="1:8" x14ac:dyDescent="0.25">
      <c r="A250" s="3"/>
      <c r="B250" s="3"/>
      <c r="C250" s="50" t="s">
        <v>346</v>
      </c>
      <c r="D250" s="3">
        <v>2</v>
      </c>
      <c r="E250" s="2" t="s">
        <v>234</v>
      </c>
      <c r="F250" s="4">
        <f>SUMPRODUCT((INDEX([1]Rohdaten!$A$2:$GG$9999,,MATCH(C250,[1]Rohdaten!$1:$1,))&amp;""=D250&amp;"")*(INDEX([1]Rohdaten!$A$2:$GG$9999,,MATCH("end_date",[1]Rohdaten!$1:$1,))&lt;&gt;""))</f>
        <v>13</v>
      </c>
      <c r="G250" s="4" t="str">
        <f>IF(MATCH(C250,$C:$C,0)=ROW(C250),SUM(F250:F252),"")</f>
        <v/>
      </c>
    </row>
    <row r="251" spans="1:8" x14ac:dyDescent="0.25">
      <c r="A251" s="55" t="s">
        <v>320</v>
      </c>
      <c r="B251" s="37" t="s">
        <v>235</v>
      </c>
      <c r="C251" s="56" t="s">
        <v>238</v>
      </c>
      <c r="D251" s="57"/>
      <c r="E251" s="37" t="s">
        <v>48</v>
      </c>
      <c r="F251" s="4">
        <f>SUMPRODUCT((INDEX([1]Rohdaten!$A$2:$GG$9999,,MATCH(C251,[1]Rohdaten!$1:$1,))&amp;""=D251&amp;"")*(INDEX([1]Rohdaten!$A$2:$GG$9999,,MATCH("end_date",[1]Rohdaten!$1:$1,))&lt;&gt;""))</f>
        <v>0</v>
      </c>
      <c r="G251" s="4">
        <f>IF(MATCH(C251,$C:$C,0)=ROW(C251),SUM(F251:F254),"")</f>
        <v>99</v>
      </c>
    </row>
    <row r="252" spans="1:8" x14ac:dyDescent="0.25">
      <c r="A252" s="3"/>
      <c r="B252" s="3"/>
      <c r="C252" s="50" t="s">
        <v>238</v>
      </c>
      <c r="D252" s="3">
        <v>0</v>
      </c>
      <c r="E252" s="2" t="s">
        <v>198</v>
      </c>
      <c r="F252" s="4">
        <f>SUMPRODUCT((INDEX([1]Rohdaten!$A$2:$GG$9999,,MATCH(C252,[1]Rohdaten!$1:$1,))&amp;""=D252&amp;"")*(INDEX([1]Rohdaten!$A$2:$GG$9999,,MATCH("end_date",[1]Rohdaten!$1:$1,))&lt;&gt;""))</f>
        <v>43</v>
      </c>
      <c r="G252" s="4" t="str">
        <f>IF(MATCH(C252,$C:$C,0)=ROW(C252),SUM(F252:F254),"")</f>
        <v/>
      </c>
    </row>
    <row r="253" spans="1:8" x14ac:dyDescent="0.25">
      <c r="A253" s="3"/>
      <c r="B253" s="3"/>
      <c r="C253" s="50" t="s">
        <v>238</v>
      </c>
      <c r="D253" s="3">
        <v>1</v>
      </c>
      <c r="E253" s="2" t="s">
        <v>199</v>
      </c>
      <c r="F253" s="4">
        <f>SUMPRODUCT((INDEX([1]Rohdaten!$A$2:$GG$9999,,MATCH(C253,[1]Rohdaten!$1:$1,))&amp;""=D253&amp;"")*(INDEX([1]Rohdaten!$A$2:$GG$9999,,MATCH("end_date",[1]Rohdaten!$1:$1,))&lt;&gt;""))</f>
        <v>54</v>
      </c>
      <c r="G253" s="4" t="str">
        <f>IF(MATCH(C253,$C:$C,0)=ROW(C253),SUM(F253:F255),"")</f>
        <v/>
      </c>
    </row>
    <row r="254" spans="1:8" x14ac:dyDescent="0.25">
      <c r="A254" s="3"/>
      <c r="B254" s="3"/>
      <c r="C254" s="50" t="s">
        <v>238</v>
      </c>
      <c r="D254" s="3">
        <v>2</v>
      </c>
      <c r="E254" s="2" t="s">
        <v>236</v>
      </c>
      <c r="F254" s="4">
        <f>SUMPRODUCT((INDEX([1]Rohdaten!$A$2:$GG$9999,,MATCH(C254,[1]Rohdaten!$1:$1,))&amp;""=D254&amp;"")*(INDEX([1]Rohdaten!$A$2:$GG$9999,,MATCH("end_date",[1]Rohdaten!$1:$1,))&lt;&gt;""))</f>
        <v>2</v>
      </c>
      <c r="G254" s="4" t="str">
        <f>IF(MATCH(C254,$C:$C,0)=ROW(C254),SUM(F254:F256),"")</f>
        <v/>
      </c>
    </row>
    <row r="255" spans="1:8" x14ac:dyDescent="0.25">
      <c r="A255" s="55" t="s">
        <v>320</v>
      </c>
      <c r="B255" s="37" t="s">
        <v>237</v>
      </c>
      <c r="C255" s="56" t="s">
        <v>347</v>
      </c>
      <c r="D255" s="57"/>
      <c r="E255" s="37" t="s">
        <v>48</v>
      </c>
      <c r="F255" s="4">
        <f>SUMPRODUCT((INDEX([1]Rohdaten!$A$2:$GG$9999,,MATCH(C255,[1]Rohdaten!$1:$1,))&amp;""=D255&amp;"")*(INDEX([1]Rohdaten!$A$2:$GG$9999,,MATCH("end_date",[1]Rohdaten!$1:$1,))&lt;&gt;""))</f>
        <v>56</v>
      </c>
      <c r="G255" s="4">
        <f>IF(MATCH(C255,$C:$C,0)=ROW(C255),SUM(F255:F258),"")</f>
        <v>99</v>
      </c>
      <c r="H255" s="49" t="str">
        <f>CONCATENATE("[Filter] Partner/in nicht eingebunden: n= ",K252)</f>
        <v xml:space="preserve">[Filter] Partner/in nicht eingebunden: n= </v>
      </c>
    </row>
    <row r="256" spans="1:8" x14ac:dyDescent="0.25">
      <c r="A256" s="3"/>
      <c r="B256" s="3"/>
      <c r="C256" s="50" t="s">
        <v>347</v>
      </c>
      <c r="D256" s="3">
        <v>0</v>
      </c>
      <c r="E256" s="2" t="s">
        <v>198</v>
      </c>
      <c r="F256" s="4">
        <f>SUMPRODUCT((INDEX([1]Rohdaten!$A$2:$GG$9999,,MATCH(C256,[1]Rohdaten!$1:$1,))&amp;""=D256&amp;"")*(INDEX([1]Rohdaten!$A$2:$GG$9999,,MATCH("end_date",[1]Rohdaten!$1:$1,))&lt;&gt;""))</f>
        <v>22</v>
      </c>
      <c r="G256" s="4" t="str">
        <f>IF(MATCH(C256,$C:$C,0)=ROW(C256),SUM(F256:F259),"")</f>
        <v/>
      </c>
    </row>
    <row r="257" spans="1:7" x14ac:dyDescent="0.25">
      <c r="A257" s="3"/>
      <c r="B257" s="3"/>
      <c r="C257" s="50" t="s">
        <v>347</v>
      </c>
      <c r="D257" s="3">
        <v>1</v>
      </c>
      <c r="E257" s="2" t="s">
        <v>199</v>
      </c>
      <c r="F257" s="4">
        <f>SUMPRODUCT((INDEX([1]Rohdaten!$A$2:$GG$9999,,MATCH(C257,[1]Rohdaten!$1:$1,))&amp;""=D257&amp;"")*(INDEX([1]Rohdaten!$A$2:$GG$9999,,MATCH("end_date",[1]Rohdaten!$1:$1,))&lt;&gt;""))</f>
        <v>11</v>
      </c>
      <c r="G257" s="4" t="str">
        <f>IF(MATCH(C257,$C:$C,0)=ROW(C257),SUM(F257:F260),"")</f>
        <v/>
      </c>
    </row>
    <row r="258" spans="1:7" x14ac:dyDescent="0.25">
      <c r="A258" s="3"/>
      <c r="B258" s="3"/>
      <c r="C258" s="50" t="s">
        <v>347</v>
      </c>
      <c r="D258" s="3">
        <v>2</v>
      </c>
      <c r="E258" s="2" t="s">
        <v>234</v>
      </c>
      <c r="F258" s="4">
        <f>SUMPRODUCT((INDEX([1]Rohdaten!$A$2:$GG$9999,,MATCH(C258,[1]Rohdaten!$1:$1,))&amp;""=D258&amp;"")*(INDEX([1]Rohdaten!$A$2:$GG$9999,,MATCH("end_date",[1]Rohdaten!$1:$1,))&lt;&gt;""))</f>
        <v>10</v>
      </c>
      <c r="G258" s="4" t="str">
        <f>IF(MATCH(C258,$C:$C,0)=ROW(C258),SUM(F258:F260),"")</f>
        <v/>
      </c>
    </row>
    <row r="259" spans="1:7" x14ac:dyDescent="0.25">
      <c r="B259"/>
      <c r="G259" s="4"/>
    </row>
    <row r="260" spans="1:7" x14ac:dyDescent="0.25">
      <c r="B260"/>
      <c r="G260" s="4"/>
    </row>
    <row r="261" spans="1:7" x14ac:dyDescent="0.25">
      <c r="A261" s="3"/>
      <c r="B261" s="3"/>
      <c r="C261" s="3"/>
      <c r="D261" s="2"/>
      <c r="E261" s="50"/>
      <c r="F261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Überblick</vt:lpstr>
      <vt:lpstr>ESF-Ausw</vt:lpstr>
      <vt:lpstr>PWE-Ausw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Gregersen</dc:creator>
  <cp:lastModifiedBy>Jan Gregersen</cp:lastModifiedBy>
  <cp:lastPrinted>2018-04-20T14:33:30Z</cp:lastPrinted>
  <dcterms:created xsi:type="dcterms:W3CDTF">2017-09-08T09:59:30Z</dcterms:created>
  <dcterms:modified xsi:type="dcterms:W3CDTF">2018-12-06T10:07:14Z</dcterms:modified>
</cp:coreProperties>
</file>