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25440" windowHeight="13290"/>
  </bookViews>
  <sheets>
    <sheet name="Überblick" sheetId="3" r:id="rId1"/>
    <sheet name="ESF-Ausw" sheetId="1" r:id="rId2"/>
    <sheet name="QE-Ausw" sheetId="4" r:id="rId3"/>
    <sheet name="Tabelle1" sheetId="5" r:id="rId4"/>
    <sheet name="Textfelder" sheetId="6" r:id="rId5"/>
  </sheets>
  <externalReferences>
    <externalReference r:id="rId6"/>
  </externalReferences>
  <calcPr calcId="145621"/>
</workbook>
</file>

<file path=xl/calcChain.xml><?xml version="1.0" encoding="utf-8"?>
<calcChain xmlns="http://schemas.openxmlformats.org/spreadsheetml/2006/main">
  <c r="A160" i="3" l="1"/>
  <c r="F128" i="4"/>
  <c r="F130" i="4"/>
  <c r="B267" i="3" s="1"/>
  <c r="F131" i="4"/>
  <c r="B268" i="3" s="1"/>
  <c r="F132" i="4"/>
  <c r="F133" i="4"/>
  <c r="B270" i="3" s="1"/>
  <c r="F134" i="4"/>
  <c r="B271" i="3" s="1"/>
  <c r="F135" i="4"/>
  <c r="B272" i="3" s="1"/>
  <c r="F136" i="4"/>
  <c r="B273" i="3" s="1"/>
  <c r="G132" i="4"/>
  <c r="B269" i="3"/>
  <c r="G131" i="4"/>
  <c r="F129" i="4"/>
  <c r="B266" i="3" s="1"/>
  <c r="A248" i="3"/>
  <c r="A242" i="3"/>
  <c r="A275" i="3"/>
  <c r="A294" i="3"/>
  <c r="A288" i="3"/>
  <c r="A282" i="3"/>
  <c r="A276" i="3"/>
  <c r="A264" i="3"/>
  <c r="A254" i="3"/>
  <c r="A295" i="3"/>
  <c r="A296" i="3"/>
  <c r="A297" i="3"/>
  <c r="A298" i="3"/>
  <c r="A278" i="3"/>
  <c r="A279" i="3"/>
  <c r="A280" i="3"/>
  <c r="A283" i="3"/>
  <c r="A284" i="3"/>
  <c r="A285" i="3"/>
  <c r="A286" i="3"/>
  <c r="A289" i="3"/>
  <c r="A290" i="3"/>
  <c r="A291" i="3"/>
  <c r="A292" i="3"/>
  <c r="A255" i="3"/>
  <c r="A256" i="3"/>
  <c r="A257" i="3"/>
  <c r="A258" i="3"/>
  <c r="A259" i="3"/>
  <c r="A260" i="3"/>
  <c r="A261" i="3"/>
  <c r="A262" i="3"/>
  <c r="A265" i="3"/>
  <c r="A266" i="3"/>
  <c r="A267" i="3"/>
  <c r="A268" i="3"/>
  <c r="A269" i="3"/>
  <c r="A270" i="3"/>
  <c r="A271" i="3"/>
  <c r="A272" i="3"/>
  <c r="A273" i="3"/>
  <c r="A277" i="3"/>
  <c r="G138" i="4"/>
  <c r="G139" i="4"/>
  <c r="G140" i="4"/>
  <c r="G141" i="4"/>
  <c r="G143" i="4"/>
  <c r="G144" i="4"/>
  <c r="G145" i="4"/>
  <c r="G146" i="4"/>
  <c r="G148" i="4"/>
  <c r="G149" i="4"/>
  <c r="G150" i="4"/>
  <c r="G151" i="4"/>
  <c r="G153" i="4"/>
  <c r="G154" i="4"/>
  <c r="G155" i="4"/>
  <c r="G156" i="4"/>
  <c r="G133" i="4"/>
  <c r="G134" i="4"/>
  <c r="G135" i="4"/>
  <c r="G136" i="4"/>
  <c r="F151" i="4"/>
  <c r="B292" i="3" s="1"/>
  <c r="E151" i="4"/>
  <c r="F150" i="4"/>
  <c r="B291" i="3" s="1"/>
  <c r="E150" i="4"/>
  <c r="F149" i="4"/>
  <c r="B290" i="3" s="1"/>
  <c r="E149" i="4"/>
  <c r="F148" i="4"/>
  <c r="B289" i="3" s="1"/>
  <c r="E148" i="4"/>
  <c r="F147" i="4"/>
  <c r="F146" i="4"/>
  <c r="B286" i="3" s="1"/>
  <c r="E146" i="4"/>
  <c r="F145" i="4"/>
  <c r="B285" i="3" s="1"/>
  <c r="E145" i="4"/>
  <c r="F144" i="4"/>
  <c r="B284" i="3" s="1"/>
  <c r="E144" i="4"/>
  <c r="F143" i="4"/>
  <c r="B283" i="3" s="1"/>
  <c r="E143" i="4"/>
  <c r="F142" i="4"/>
  <c r="F141" i="4"/>
  <c r="B280" i="3" s="1"/>
  <c r="E141" i="4"/>
  <c r="F140" i="4"/>
  <c r="B279" i="3" s="1"/>
  <c r="E140" i="4"/>
  <c r="F139" i="4"/>
  <c r="B278" i="3" s="1"/>
  <c r="E139" i="4"/>
  <c r="F138" i="4"/>
  <c r="B277" i="3" s="1"/>
  <c r="E138" i="4"/>
  <c r="F137" i="4"/>
  <c r="E154" i="4"/>
  <c r="E156" i="4"/>
  <c r="E155" i="4"/>
  <c r="E153" i="4"/>
  <c r="F155" i="4"/>
  <c r="B297" i="3" s="1"/>
  <c r="F152" i="4"/>
  <c r="F156" i="4"/>
  <c r="B298" i="3" s="1"/>
  <c r="F154" i="4"/>
  <c r="B296" i="3" s="1"/>
  <c r="F153" i="4"/>
  <c r="B295" i="3" s="1"/>
  <c r="G121" i="4"/>
  <c r="G122" i="4"/>
  <c r="G123" i="4"/>
  <c r="G124" i="4"/>
  <c r="G125" i="4"/>
  <c r="G126" i="4"/>
  <c r="G127" i="4"/>
  <c r="F118" i="4"/>
  <c r="B251" i="3" s="1"/>
  <c r="G118" i="4"/>
  <c r="F119" i="4"/>
  <c r="B252" i="3" s="1"/>
  <c r="G119" i="4"/>
  <c r="F120" i="4"/>
  <c r="B255" i="3" s="1"/>
  <c r="F121" i="4"/>
  <c r="B256" i="3" s="1"/>
  <c r="F122" i="4"/>
  <c r="B257" i="3" s="1"/>
  <c r="F123" i="4"/>
  <c r="B258" i="3" s="1"/>
  <c r="F124" i="4"/>
  <c r="B259" i="3" s="1"/>
  <c r="F125" i="4"/>
  <c r="B260" i="3" s="1"/>
  <c r="F126" i="4"/>
  <c r="B261" i="3" s="1"/>
  <c r="F127" i="4"/>
  <c r="B262" i="3" s="1"/>
  <c r="A249" i="3"/>
  <c r="A245" i="3"/>
  <c r="A246" i="3"/>
  <c r="A250" i="3"/>
  <c r="A251" i="3"/>
  <c r="A252" i="3"/>
  <c r="A244" i="3"/>
  <c r="A243" i="3"/>
  <c r="A240" i="3"/>
  <c r="A239" i="3"/>
  <c r="A238" i="3"/>
  <c r="F111" i="4"/>
  <c r="F112" i="4"/>
  <c r="B239" i="3" s="1"/>
  <c r="F113" i="4"/>
  <c r="B240" i="3" s="1"/>
  <c r="G98" i="4"/>
  <c r="G99" i="4"/>
  <c r="G101" i="4"/>
  <c r="G102" i="4"/>
  <c r="G103" i="4"/>
  <c r="G104" i="4"/>
  <c r="G105" i="4"/>
  <c r="G106" i="4"/>
  <c r="G107" i="4"/>
  <c r="G108" i="4"/>
  <c r="G109" i="4"/>
  <c r="G110" i="4"/>
  <c r="G115" i="4"/>
  <c r="G116" i="4"/>
  <c r="F100" i="4"/>
  <c r="F101" i="4"/>
  <c r="F102" i="4"/>
  <c r="B227" i="3" s="1"/>
  <c r="F103" i="4"/>
  <c r="B228" i="3" s="1"/>
  <c r="F104" i="4"/>
  <c r="B229" i="3" s="1"/>
  <c r="F105" i="4"/>
  <c r="B230" i="3" s="1"/>
  <c r="F106" i="4"/>
  <c r="B231" i="3" s="1"/>
  <c r="F107" i="4"/>
  <c r="B232" i="3" s="1"/>
  <c r="F108" i="4"/>
  <c r="B233" i="3" s="1"/>
  <c r="F109" i="4"/>
  <c r="B234" i="3" s="1"/>
  <c r="F110" i="4"/>
  <c r="B235" i="3" s="1"/>
  <c r="F114" i="4"/>
  <c r="B244" i="3" s="1"/>
  <c r="F115" i="4"/>
  <c r="B245" i="3" s="1"/>
  <c r="F116" i="4"/>
  <c r="B246" i="3" s="1"/>
  <c r="F117" i="4"/>
  <c r="B250" i="3" s="1"/>
  <c r="F98" i="4"/>
  <c r="F99" i="4"/>
  <c r="B226" i="3"/>
  <c r="F97" i="4"/>
  <c r="A227" i="3"/>
  <c r="A228" i="3"/>
  <c r="A229" i="3"/>
  <c r="A230" i="3"/>
  <c r="A231" i="3"/>
  <c r="A232" i="3"/>
  <c r="A233" i="3"/>
  <c r="A234" i="3"/>
  <c r="A235" i="3"/>
  <c r="A226" i="3"/>
  <c r="A225" i="3"/>
  <c r="A153" i="3"/>
  <c r="A145" i="3"/>
  <c r="A137" i="3"/>
  <c r="G137" i="4" l="1"/>
  <c r="G142" i="4"/>
  <c r="G152" i="4"/>
  <c r="G147" i="4"/>
  <c r="G128" i="4"/>
  <c r="B265" i="3"/>
  <c r="G120" i="4"/>
  <c r="G117" i="4"/>
  <c r="G114" i="4"/>
  <c r="G100" i="4"/>
  <c r="A162" i="3"/>
  <c r="A163" i="3"/>
  <c r="A164" i="3"/>
  <c r="A165" i="3"/>
  <c r="A166" i="3"/>
  <c r="A167" i="3"/>
  <c r="A168" i="3"/>
  <c r="A169" i="3"/>
  <c r="A170" i="3"/>
  <c r="A171" i="3"/>
  <c r="A172" i="3"/>
  <c r="A173" i="3"/>
  <c r="A174" i="3"/>
  <c r="A175" i="3"/>
  <c r="A176" i="3"/>
  <c r="A177" i="3"/>
  <c r="A178" i="3"/>
  <c r="A179" i="3"/>
  <c r="A180" i="3"/>
  <c r="A181" i="3"/>
  <c r="A113" i="3"/>
  <c r="A114" i="3"/>
  <c r="A115" i="3"/>
  <c r="A116" i="3"/>
  <c r="A117" i="3"/>
  <c r="A118" i="3"/>
  <c r="A119" i="3"/>
  <c r="A120" i="3"/>
  <c r="A121" i="3"/>
  <c r="A122" i="3"/>
  <c r="A123" i="3"/>
  <c r="A124" i="3"/>
  <c r="A107" i="3"/>
  <c r="A108" i="3"/>
  <c r="A109" i="3"/>
  <c r="B12" i="3" l="1"/>
  <c r="B212" i="3" s="1"/>
  <c r="E94" i="4"/>
  <c r="A199" i="3" s="1"/>
  <c r="E95" i="4"/>
  <c r="A200" i="3" s="1"/>
  <c r="E74" i="4"/>
  <c r="A185" i="3" s="1"/>
  <c r="E75" i="4"/>
  <c r="A186" i="3" s="1"/>
  <c r="E76" i="4"/>
  <c r="A187" i="3" s="1"/>
  <c r="E77" i="4"/>
  <c r="A188" i="3" s="1"/>
  <c r="E80" i="4"/>
  <c r="E81" i="4"/>
  <c r="E82" i="4"/>
  <c r="E83" i="4"/>
  <c r="E86" i="4"/>
  <c r="A191" i="3" s="1"/>
  <c r="E87" i="4"/>
  <c r="A192" i="3" s="1"/>
  <c r="E88" i="4"/>
  <c r="A193" i="3" s="1"/>
  <c r="E89" i="4"/>
  <c r="A194" i="3" s="1"/>
  <c r="E92" i="4"/>
  <c r="A197" i="3" s="1"/>
  <c r="E93" i="4"/>
  <c r="A198" i="3" s="1"/>
  <c r="F71" i="4"/>
  <c r="A161" i="3"/>
  <c r="F72" i="4"/>
  <c r="F73" i="4"/>
  <c r="F74" i="4"/>
  <c r="F75" i="4"/>
  <c r="F76" i="4"/>
  <c r="F77" i="4"/>
  <c r="F78" i="4"/>
  <c r="F79" i="4"/>
  <c r="F80" i="4"/>
  <c r="B191" i="3" s="1"/>
  <c r="F81" i="4"/>
  <c r="B192" i="3" s="1"/>
  <c r="F82" i="4"/>
  <c r="B193" i="3" s="1"/>
  <c r="F83" i="4"/>
  <c r="B194" i="3" s="1"/>
  <c r="F84" i="4"/>
  <c r="F85" i="4"/>
  <c r="F86" i="4"/>
  <c r="B197" i="3" s="1"/>
  <c r="F87" i="4"/>
  <c r="B198" i="3" s="1"/>
  <c r="F88" i="4"/>
  <c r="B199" i="3" s="1"/>
  <c r="F89" i="4"/>
  <c r="B200" i="3" s="1"/>
  <c r="F90" i="4"/>
  <c r="F91" i="4"/>
  <c r="B203" i="3" s="1"/>
  <c r="C203" i="3" s="1"/>
  <c r="F92" i="4"/>
  <c r="B204" i="3" s="1"/>
  <c r="C204" i="3" s="1"/>
  <c r="F93" i="4"/>
  <c r="B205" i="3" s="1"/>
  <c r="C205" i="3" s="1"/>
  <c r="F94" i="4"/>
  <c r="B206" i="3" s="1"/>
  <c r="C206" i="3" s="1"/>
  <c r="F95" i="4"/>
  <c r="F30" i="4"/>
  <c r="B138" i="3" s="1"/>
  <c r="F31" i="4"/>
  <c r="B139" i="3" s="1"/>
  <c r="F32" i="4"/>
  <c r="B140" i="3" s="1"/>
  <c r="F33" i="4"/>
  <c r="B141" i="3" s="1"/>
  <c r="F34" i="4"/>
  <c r="B142" i="3" s="1"/>
  <c r="F35" i="4"/>
  <c r="B145" i="3" s="1"/>
  <c r="F36" i="4"/>
  <c r="B146" i="3" s="1"/>
  <c r="F37" i="4"/>
  <c r="B147" i="3" s="1"/>
  <c r="F38" i="4"/>
  <c r="B148" i="3" s="1"/>
  <c r="F39" i="4"/>
  <c r="B149" i="3" s="1"/>
  <c r="F40" i="4"/>
  <c r="B150" i="3" s="1"/>
  <c r="F41" i="4"/>
  <c r="F42" i="4"/>
  <c r="B154" i="3" s="1"/>
  <c r="F43" i="4"/>
  <c r="B155" i="3" s="1"/>
  <c r="F44" i="4"/>
  <c r="B156" i="3" s="1"/>
  <c r="F45" i="4"/>
  <c r="B157" i="3" s="1"/>
  <c r="F46" i="4"/>
  <c r="B158" i="3" s="1"/>
  <c r="F69" i="4"/>
  <c r="F70" i="4"/>
  <c r="F47" i="4"/>
  <c r="F48" i="4"/>
  <c r="B161" i="3" s="1"/>
  <c r="F49" i="4"/>
  <c r="B162" i="3" s="1"/>
  <c r="F50" i="4"/>
  <c r="B163" i="3" s="1"/>
  <c r="F51" i="4"/>
  <c r="B164" i="3" s="1"/>
  <c r="F52" i="4"/>
  <c r="B165" i="3" s="1"/>
  <c r="F53" i="4"/>
  <c r="B166" i="3" s="1"/>
  <c r="F54" i="4"/>
  <c r="B167" i="3" s="1"/>
  <c r="F55" i="4"/>
  <c r="B168" i="3" s="1"/>
  <c r="F56" i="4"/>
  <c r="B169" i="3" s="1"/>
  <c r="F57" i="4"/>
  <c r="B170" i="3" s="1"/>
  <c r="F58" i="4"/>
  <c r="B171" i="3" s="1"/>
  <c r="F59" i="4"/>
  <c r="B172" i="3" s="1"/>
  <c r="F60" i="4"/>
  <c r="B173" i="3" s="1"/>
  <c r="F61" i="4"/>
  <c r="B174" i="3" s="1"/>
  <c r="F62" i="4"/>
  <c r="B175" i="3" s="1"/>
  <c r="F63" i="4"/>
  <c r="B176" i="3" s="1"/>
  <c r="F64" i="4"/>
  <c r="B177" i="3" s="1"/>
  <c r="F65" i="4"/>
  <c r="B178" i="3" s="1"/>
  <c r="F66" i="4"/>
  <c r="B179" i="3" s="1"/>
  <c r="F67" i="4"/>
  <c r="B180" i="3" s="1"/>
  <c r="F68" i="4"/>
  <c r="B181" i="3" s="1"/>
  <c r="F29" i="4"/>
  <c r="E43" i="4"/>
  <c r="A155" i="3" s="1"/>
  <c r="E44" i="4"/>
  <c r="A156" i="3" s="1"/>
  <c r="E45" i="4"/>
  <c r="A157" i="3" s="1"/>
  <c r="E46" i="4"/>
  <c r="A158" i="3" s="1"/>
  <c r="E38" i="4"/>
  <c r="A148" i="3" s="1"/>
  <c r="E39" i="4"/>
  <c r="A149" i="3" s="1"/>
  <c r="E40" i="4"/>
  <c r="A150" i="3" s="1"/>
  <c r="A154" i="3"/>
  <c r="A138" i="3"/>
  <c r="E31" i="4"/>
  <c r="A139" i="3" s="1"/>
  <c r="E32" i="4"/>
  <c r="A140" i="3" s="1"/>
  <c r="E33" i="4"/>
  <c r="A141" i="3" s="1"/>
  <c r="E34" i="4"/>
  <c r="A142" i="3" s="1"/>
  <c r="A146" i="3"/>
  <c r="E37" i="4"/>
  <c r="A147" i="3" s="1"/>
  <c r="F4" i="4"/>
  <c r="B107" i="3" s="1"/>
  <c r="F5" i="4"/>
  <c r="B108" i="3" s="1"/>
  <c r="F6" i="4"/>
  <c r="B109" i="3" s="1"/>
  <c r="F7" i="4"/>
  <c r="B112" i="3" s="1"/>
  <c r="F8" i="4"/>
  <c r="B113" i="3" s="1"/>
  <c r="F9" i="4"/>
  <c r="B114" i="3" s="1"/>
  <c r="F10" i="4"/>
  <c r="B115" i="3" s="1"/>
  <c r="F11" i="4"/>
  <c r="B116" i="3" s="1"/>
  <c r="F12" i="4"/>
  <c r="B117" i="3" s="1"/>
  <c r="F13" i="4"/>
  <c r="B118" i="3" s="1"/>
  <c r="F14" i="4"/>
  <c r="B119" i="3" s="1"/>
  <c r="F15" i="4"/>
  <c r="B120" i="3" s="1"/>
  <c r="F16" i="4"/>
  <c r="B121" i="3" s="1"/>
  <c r="F17" i="4"/>
  <c r="B122" i="3" s="1"/>
  <c r="F18" i="4"/>
  <c r="B123" i="3" s="1"/>
  <c r="F19" i="4"/>
  <c r="B124" i="3" s="1"/>
  <c r="F20" i="4"/>
  <c r="B125" i="3" s="1"/>
  <c r="F21" i="4"/>
  <c r="B126" i="3" s="1"/>
  <c r="F22" i="4"/>
  <c r="B127" i="3" s="1"/>
  <c r="F23" i="4"/>
  <c r="B128" i="3" s="1"/>
  <c r="F24" i="4"/>
  <c r="B129" i="3" s="1"/>
  <c r="F25" i="4"/>
  <c r="B130" i="3" s="1"/>
  <c r="F26" i="4"/>
  <c r="B131" i="3" s="1"/>
  <c r="F27" i="4"/>
  <c r="B132" i="3" s="1"/>
  <c r="F28" i="4"/>
  <c r="B133" i="3" s="1"/>
  <c r="F3" i="4"/>
  <c r="B106" i="3" s="1"/>
  <c r="A131" i="3"/>
  <c r="A132" i="3"/>
  <c r="A133" i="3"/>
  <c r="A134" i="3"/>
  <c r="A127" i="3"/>
  <c r="A128" i="3"/>
  <c r="A129" i="3"/>
  <c r="A130" i="3"/>
  <c r="A125" i="3"/>
  <c r="A126" i="3"/>
  <c r="B13" i="3"/>
  <c r="C265" i="3" s="1"/>
  <c r="E101" i="1"/>
  <c r="B219" i="3" s="1"/>
  <c r="E104" i="1"/>
  <c r="G95" i="4"/>
  <c r="G94" i="4"/>
  <c r="G93" i="4"/>
  <c r="G92" i="4"/>
  <c r="G91" i="4"/>
  <c r="G89" i="4"/>
  <c r="G88" i="4"/>
  <c r="G87" i="4"/>
  <c r="G86" i="4"/>
  <c r="G85" i="4"/>
  <c r="G83" i="4"/>
  <c r="G82" i="4"/>
  <c r="G81" i="4"/>
  <c r="G80" i="4"/>
  <c r="G79" i="4"/>
  <c r="G77" i="4"/>
  <c r="G76" i="4"/>
  <c r="G75" i="4"/>
  <c r="G74" i="4"/>
  <c r="G73" i="4"/>
  <c r="G36" i="4"/>
  <c r="G37" i="4"/>
  <c r="G38" i="4"/>
  <c r="G39" i="4"/>
  <c r="G40" i="4"/>
  <c r="G30" i="4"/>
  <c r="G31" i="4"/>
  <c r="G32" i="4"/>
  <c r="G33" i="4"/>
  <c r="G34" i="4"/>
  <c r="G8" i="6"/>
  <c r="F8" i="6"/>
  <c r="G7" i="6"/>
  <c r="F7" i="6"/>
  <c r="G6" i="6"/>
  <c r="F6" i="6"/>
  <c r="G5" i="6"/>
  <c r="F5" i="6"/>
  <c r="G4" i="6"/>
  <c r="F4" i="6"/>
  <c r="G3" i="6"/>
  <c r="F3" i="6"/>
  <c r="F2" i="6"/>
  <c r="G7" i="4"/>
  <c r="G8" i="4"/>
  <c r="G9" i="4"/>
  <c r="G10" i="4"/>
  <c r="G11" i="4"/>
  <c r="G12" i="4"/>
  <c r="G13" i="4"/>
  <c r="G14" i="4"/>
  <c r="G15" i="4"/>
  <c r="G16" i="4"/>
  <c r="G17" i="4"/>
  <c r="G18" i="4"/>
  <c r="G19" i="4"/>
  <c r="G20" i="4"/>
  <c r="G21" i="4"/>
  <c r="G22" i="4"/>
  <c r="G23" i="4"/>
  <c r="G24" i="4"/>
  <c r="G25" i="4"/>
  <c r="G26" i="4"/>
  <c r="G27" i="4"/>
  <c r="G28" i="4"/>
  <c r="G46" i="4"/>
  <c r="G50" i="4"/>
  <c r="G51" i="4"/>
  <c r="G52" i="4"/>
  <c r="G53" i="4"/>
  <c r="G54" i="4"/>
  <c r="G55" i="4"/>
  <c r="G56" i="4"/>
  <c r="G57" i="4"/>
  <c r="G58" i="4"/>
  <c r="G59" i="4"/>
  <c r="G60" i="4"/>
  <c r="G61" i="4"/>
  <c r="G62" i="4"/>
  <c r="G63" i="4"/>
  <c r="G64" i="4"/>
  <c r="G65" i="4"/>
  <c r="G66" i="4"/>
  <c r="G67" i="4"/>
  <c r="G68" i="4"/>
  <c r="G4" i="4"/>
  <c r="G5" i="4"/>
  <c r="A112" i="3"/>
  <c r="A106" i="3"/>
  <c r="A218" i="3"/>
  <c r="A221" i="3"/>
  <c r="A220" i="3"/>
  <c r="A219" i="3"/>
  <c r="G97" i="4"/>
  <c r="B6" i="3"/>
  <c r="B10" i="3"/>
  <c r="B9" i="3"/>
  <c r="B8" i="3"/>
  <c r="A7" i="3"/>
  <c r="E163" i="1"/>
  <c r="E162" i="1"/>
  <c r="E161" i="1"/>
  <c r="E160" i="1"/>
  <c r="E159" i="1"/>
  <c r="E158" i="1"/>
  <c r="B221" i="3" s="1"/>
  <c r="E157" i="1"/>
  <c r="E156" i="1"/>
  <c r="E155" i="1"/>
  <c r="B220" i="3" s="1"/>
  <c r="E154" i="1"/>
  <c r="E153" i="1"/>
  <c r="E152" i="1"/>
  <c r="E151" i="1"/>
  <c r="F149" i="1" s="1"/>
  <c r="E150" i="1"/>
  <c r="E149" i="1"/>
  <c r="E148" i="1"/>
  <c r="E147" i="1"/>
  <c r="E146" i="1"/>
  <c r="E145" i="1"/>
  <c r="E144" i="1"/>
  <c r="E143" i="1"/>
  <c r="E142" i="1"/>
  <c r="E141" i="1"/>
  <c r="E140" i="1"/>
  <c r="E139" i="1"/>
  <c r="E138" i="1"/>
  <c r="E137" i="1"/>
  <c r="E136" i="1"/>
  <c r="E135" i="1"/>
  <c r="E134" i="1"/>
  <c r="E133" i="1"/>
  <c r="E132" i="1"/>
  <c r="E131" i="1"/>
  <c r="E130" i="1"/>
  <c r="E129" i="1"/>
  <c r="E128" i="1"/>
  <c r="E127" i="1"/>
  <c r="E126" i="1"/>
  <c r="F125" i="1" s="1"/>
  <c r="E125" i="1"/>
  <c r="E124" i="1"/>
  <c r="E123" i="1"/>
  <c r="E122" i="1"/>
  <c r="F121" i="1" s="1"/>
  <c r="E121" i="1"/>
  <c r="E120" i="1"/>
  <c r="E119" i="1"/>
  <c r="E118" i="1"/>
  <c r="F117" i="1" s="1"/>
  <c r="E117" i="1"/>
  <c r="E116" i="1"/>
  <c r="E115" i="1"/>
  <c r="E114" i="1"/>
  <c r="E113" i="1"/>
  <c r="E112" i="1"/>
  <c r="E111" i="1"/>
  <c r="E110" i="1"/>
  <c r="E109" i="1"/>
  <c r="E107" i="1"/>
  <c r="E106" i="1"/>
  <c r="E105" i="1"/>
  <c r="E103" i="1"/>
  <c r="E102" i="1"/>
  <c r="E100" i="1"/>
  <c r="E99" i="1"/>
  <c r="E98" i="1"/>
  <c r="E97" i="1"/>
  <c r="E96" i="1"/>
  <c r="E95" i="1"/>
  <c r="B214" i="3" s="1"/>
  <c r="E94" i="1"/>
  <c r="E93" i="1"/>
  <c r="E90" i="1"/>
  <c r="B25" i="3" s="1"/>
  <c r="E87" i="1"/>
  <c r="E88" i="1" s="1"/>
  <c r="E86" i="1"/>
  <c r="E85" i="1"/>
  <c r="E84" i="1"/>
  <c r="E83" i="1"/>
  <c r="B51" i="3" s="1"/>
  <c r="E82" i="1"/>
  <c r="E81" i="1"/>
  <c r="E80" i="1"/>
  <c r="E79" i="1"/>
  <c r="B50" i="3" s="1"/>
  <c r="E78" i="1"/>
  <c r="E77" i="1"/>
  <c r="E76" i="1"/>
  <c r="B49" i="3" s="1"/>
  <c r="E75" i="1"/>
  <c r="E74" i="1"/>
  <c r="E73" i="1"/>
  <c r="E72" i="1"/>
  <c r="E71" i="1"/>
  <c r="E70" i="1"/>
  <c r="B47" i="3" s="1"/>
  <c r="E69" i="1"/>
  <c r="E68" i="1"/>
  <c r="E67" i="1"/>
  <c r="B46" i="3" s="1"/>
  <c r="E66" i="1"/>
  <c r="E65" i="1"/>
  <c r="E64" i="1"/>
  <c r="B45" i="3" s="1"/>
  <c r="E63" i="1"/>
  <c r="E62" i="1"/>
  <c r="E61" i="1"/>
  <c r="B41" i="3" s="1"/>
  <c r="E60" i="1"/>
  <c r="B40" i="3" s="1"/>
  <c r="E59" i="1"/>
  <c r="B39" i="3" s="1"/>
  <c r="E58" i="1"/>
  <c r="E57" i="1"/>
  <c r="E56" i="1"/>
  <c r="B44" i="3" s="1"/>
  <c r="E55" i="1"/>
  <c r="E54" i="1"/>
  <c r="B30" i="3" s="1"/>
  <c r="E53" i="1"/>
  <c r="B29" i="3" s="1"/>
  <c r="E52" i="1"/>
  <c r="F52" i="1" s="1"/>
  <c r="E51" i="1"/>
  <c r="B36" i="3" s="1"/>
  <c r="E50" i="1"/>
  <c r="E49" i="1"/>
  <c r="B34" i="3" s="1"/>
  <c r="E48" i="1"/>
  <c r="B33" i="3" s="1"/>
  <c r="E47" i="1"/>
  <c r="E46" i="1"/>
  <c r="B78" i="3" s="1"/>
  <c r="E45" i="1"/>
  <c r="E44" i="1"/>
  <c r="F44" i="1" s="1"/>
  <c r="E43" i="1"/>
  <c r="B79" i="3" s="1"/>
  <c r="E42" i="1"/>
  <c r="E41" i="1"/>
  <c r="E40" i="1"/>
  <c r="B77" i="3" s="1"/>
  <c r="E39" i="1"/>
  <c r="E38" i="1"/>
  <c r="E37" i="1"/>
  <c r="B74" i="3" s="1"/>
  <c r="E36" i="1"/>
  <c r="B73" i="3" s="1"/>
  <c r="E35" i="1"/>
  <c r="B72" i="3" s="1"/>
  <c r="E34" i="1"/>
  <c r="B71" i="3" s="1"/>
  <c r="E33" i="1"/>
  <c r="B70" i="3" s="1"/>
  <c r="E32" i="1"/>
  <c r="E31" i="1"/>
  <c r="B67" i="3" s="1"/>
  <c r="E30" i="1"/>
  <c r="B66" i="3" s="1"/>
  <c r="E29" i="1"/>
  <c r="B65" i="3" s="1"/>
  <c r="E28" i="1"/>
  <c r="B64" i="3" s="1"/>
  <c r="E27" i="1"/>
  <c r="B63" i="3" s="1"/>
  <c r="E26" i="1"/>
  <c r="B62" i="3" s="1"/>
  <c r="E25" i="1"/>
  <c r="B61" i="3" s="1"/>
  <c r="E24" i="1"/>
  <c r="B60" i="3" s="1"/>
  <c r="E23" i="1"/>
  <c r="B59" i="3" s="1"/>
  <c r="E22" i="1"/>
  <c r="B58" i="3" s="1"/>
  <c r="E21" i="1"/>
  <c r="E20" i="1"/>
  <c r="E19" i="1"/>
  <c r="E18" i="1"/>
  <c r="E17" i="1"/>
  <c r="B100" i="3" s="1"/>
  <c r="E16" i="1"/>
  <c r="B99" i="3" s="1"/>
  <c r="E15" i="1"/>
  <c r="B98" i="3" s="1"/>
  <c r="E14" i="1"/>
  <c r="B95" i="3" s="1"/>
  <c r="E13" i="1"/>
  <c r="B94" i="3" s="1"/>
  <c r="E12" i="1"/>
  <c r="B93" i="3" s="1"/>
  <c r="E11" i="1"/>
  <c r="B90" i="3" s="1"/>
  <c r="E10" i="1"/>
  <c r="B89" i="3" s="1"/>
  <c r="E9" i="1"/>
  <c r="B88" i="3" s="1"/>
  <c r="E8" i="1"/>
  <c r="B85" i="3" s="1"/>
  <c r="E7" i="1"/>
  <c r="B84" i="3" s="1"/>
  <c r="E6" i="1"/>
  <c r="B83" i="3" s="1"/>
  <c r="E5" i="1"/>
  <c r="B19" i="3" s="1"/>
  <c r="E4" i="1"/>
  <c r="B18" i="3" s="1"/>
  <c r="E3" i="1"/>
  <c r="F138" i="1"/>
  <c r="F139" i="1"/>
  <c r="F141" i="1"/>
  <c r="F142" i="1"/>
  <c r="F144" i="1"/>
  <c r="F145" i="1"/>
  <c r="F147" i="1"/>
  <c r="F148" i="1"/>
  <c r="F136" i="1"/>
  <c r="F140" i="1"/>
  <c r="F137" i="1"/>
  <c r="F107" i="1"/>
  <c r="F106" i="1"/>
  <c r="A23" i="3"/>
  <c r="A24" i="3"/>
  <c r="A25" i="3"/>
  <c r="A22" i="3"/>
  <c r="A83" i="3"/>
  <c r="A84" i="3"/>
  <c r="A85" i="3"/>
  <c r="A88" i="3"/>
  <c r="A89" i="3"/>
  <c r="A90" i="3"/>
  <c r="A93" i="3"/>
  <c r="A94" i="3"/>
  <c r="A95" i="3"/>
  <c r="A98" i="3"/>
  <c r="A99" i="3"/>
  <c r="A100" i="3"/>
  <c r="A87" i="3"/>
  <c r="A92" i="3"/>
  <c r="A97" i="3"/>
  <c r="A82" i="3"/>
  <c r="A78" i="3"/>
  <c r="A79" i="3"/>
  <c r="A77" i="3"/>
  <c r="A70" i="3"/>
  <c r="A71" i="3"/>
  <c r="A72" i="3"/>
  <c r="A73" i="3"/>
  <c r="A74" i="3"/>
  <c r="A69" i="3"/>
  <c r="A46" i="3"/>
  <c r="A52" i="3"/>
  <c r="A51" i="3"/>
  <c r="A47" i="3"/>
  <c r="A48" i="3"/>
  <c r="A49" i="3"/>
  <c r="A50" i="3"/>
  <c r="A45" i="3"/>
  <c r="A44" i="3"/>
  <c r="A29" i="3"/>
  <c r="A30" i="3"/>
  <c r="A28" i="3"/>
  <c r="A39" i="3"/>
  <c r="A40" i="3"/>
  <c r="A41" i="3"/>
  <c r="A38" i="3"/>
  <c r="A36" i="3"/>
  <c r="A33" i="3"/>
  <c r="A34" i="3"/>
  <c r="A35" i="3"/>
  <c r="A32" i="3"/>
  <c r="A67" i="3"/>
  <c r="A58" i="3"/>
  <c r="A59" i="3"/>
  <c r="A60" i="3"/>
  <c r="A61" i="3"/>
  <c r="A62" i="3"/>
  <c r="A63" i="3"/>
  <c r="A64" i="3"/>
  <c r="A65" i="3"/>
  <c r="A66" i="3"/>
  <c r="A18" i="3"/>
  <c r="A19" i="3"/>
  <c r="B52" i="3"/>
  <c r="B48" i="3"/>
  <c r="B35" i="3"/>
  <c r="F110" i="1"/>
  <c r="F112" i="1"/>
  <c r="F114" i="1"/>
  <c r="F116" i="1"/>
  <c r="F118" i="1"/>
  <c r="F120" i="1"/>
  <c r="F122" i="1"/>
  <c r="F124" i="1"/>
  <c r="F126" i="1"/>
  <c r="F128" i="1"/>
  <c r="F130" i="1"/>
  <c r="F132" i="1"/>
  <c r="F134" i="1"/>
  <c r="F103" i="1"/>
  <c r="F104" i="1"/>
  <c r="F161" i="1"/>
  <c r="F152" i="1"/>
  <c r="F109" i="1"/>
  <c r="F94" i="1"/>
  <c r="F95" i="1"/>
  <c r="F97" i="1"/>
  <c r="F98" i="1"/>
  <c r="F100" i="1"/>
  <c r="F101" i="1"/>
  <c r="F45" i="1"/>
  <c r="F46" i="1"/>
  <c r="F48" i="1"/>
  <c r="F49" i="1"/>
  <c r="F50" i="1"/>
  <c r="F51" i="1"/>
  <c r="F53" i="1"/>
  <c r="F54" i="1"/>
  <c r="F56" i="1"/>
  <c r="F57" i="1"/>
  <c r="F59" i="1"/>
  <c r="F60" i="1"/>
  <c r="F61" i="1"/>
  <c r="F63" i="1"/>
  <c r="F64" i="1"/>
  <c r="F66" i="1"/>
  <c r="F67" i="1"/>
  <c r="F69" i="1"/>
  <c r="F70" i="1"/>
  <c r="F72" i="1"/>
  <c r="F73" i="1"/>
  <c r="F75" i="1"/>
  <c r="F76" i="1"/>
  <c r="F78" i="1"/>
  <c r="F79" i="1"/>
  <c r="F80" i="1"/>
  <c r="F82" i="1"/>
  <c r="F83" i="1"/>
  <c r="F85" i="1"/>
  <c r="F86" i="1"/>
  <c r="F42" i="1"/>
  <c r="F43" i="1"/>
  <c r="F68" i="1"/>
  <c r="F22" i="1"/>
  <c r="F23" i="1"/>
  <c r="F24" i="1"/>
  <c r="F25" i="1"/>
  <c r="F26" i="1"/>
  <c r="F27" i="1"/>
  <c r="F28" i="1"/>
  <c r="F29" i="1"/>
  <c r="F30" i="1"/>
  <c r="F31" i="1"/>
  <c r="F33" i="1"/>
  <c r="F34" i="1"/>
  <c r="F35" i="1"/>
  <c r="F36" i="1"/>
  <c r="F37" i="1"/>
  <c r="F16" i="1"/>
  <c r="F17" i="1"/>
  <c r="F19" i="1"/>
  <c r="F20" i="1"/>
  <c r="F10" i="1"/>
  <c r="F11" i="1"/>
  <c r="F13" i="1"/>
  <c r="F14" i="1"/>
  <c r="F4" i="1"/>
  <c r="F5" i="1"/>
  <c r="F7" i="1"/>
  <c r="F8" i="1"/>
  <c r="B22" i="3" l="1"/>
  <c r="F99" i="1"/>
  <c r="F93" i="1"/>
  <c r="F113" i="1"/>
  <c r="F84" i="1"/>
  <c r="F96" i="1"/>
  <c r="F105" i="1"/>
  <c r="F111" i="1"/>
  <c r="F115" i="1"/>
  <c r="F119" i="1"/>
  <c r="F123" i="1"/>
  <c r="F127" i="1"/>
  <c r="F131" i="1"/>
  <c r="F135" i="1"/>
  <c r="F143" i="1"/>
  <c r="F158" i="1"/>
  <c r="F129" i="1"/>
  <c r="F133" i="1"/>
  <c r="B237" i="3"/>
  <c r="A237" i="3"/>
  <c r="C280" i="3"/>
  <c r="C292" i="3"/>
  <c r="C256" i="3"/>
  <c r="C266" i="3"/>
  <c r="C277" i="3"/>
  <c r="C289" i="3"/>
  <c r="C257" i="3"/>
  <c r="C267" i="3"/>
  <c r="C245" i="3"/>
  <c r="C284" i="3"/>
  <c r="C260" i="3"/>
  <c r="C270" i="3"/>
  <c r="C285" i="3"/>
  <c r="C297" i="3"/>
  <c r="C261" i="3"/>
  <c r="C271" i="3"/>
  <c r="C252" i="3"/>
  <c r="C250" i="3"/>
  <c r="C283" i="3"/>
  <c r="C272" i="3"/>
  <c r="C290" i="3"/>
  <c r="C244" i="3"/>
  <c r="C251" i="3"/>
  <c r="C259" i="3"/>
  <c r="C279" i="3"/>
  <c r="C268" i="3"/>
  <c r="C286" i="3"/>
  <c r="C298" i="3"/>
  <c r="C269" i="3"/>
  <c r="C291" i="3"/>
  <c r="C246" i="3"/>
  <c r="C258" i="3"/>
  <c r="C295" i="3"/>
  <c r="C273" i="3"/>
  <c r="C255" i="3"/>
  <c r="C296" i="3"/>
  <c r="C262" i="3"/>
  <c r="C278" i="3"/>
  <c r="G69" i="4"/>
  <c r="G41" i="4"/>
  <c r="B153" i="3"/>
  <c r="C153" i="3" s="1"/>
  <c r="G3" i="4"/>
  <c r="G35" i="4"/>
  <c r="B134" i="3"/>
  <c r="C134" i="3" s="1"/>
  <c r="B137" i="3"/>
  <c r="C137" i="3" s="1"/>
  <c r="C230" i="3"/>
  <c r="C234" i="3"/>
  <c r="C232" i="3"/>
  <c r="C233" i="3"/>
  <c r="C228" i="3"/>
  <c r="C231" i="3"/>
  <c r="C226" i="3"/>
  <c r="C229" i="3"/>
  <c r="C235" i="3"/>
  <c r="C227" i="3"/>
  <c r="B213" i="3"/>
  <c r="C213" i="3" s="1"/>
  <c r="G72" i="4"/>
  <c r="C155" i="3"/>
  <c r="C154" i="3"/>
  <c r="C145" i="3"/>
  <c r="C49" i="3"/>
  <c r="F81" i="1"/>
  <c r="F102" i="1"/>
  <c r="G84" i="4"/>
  <c r="G90" i="4"/>
  <c r="F74" i="1"/>
  <c r="F146" i="1"/>
  <c r="G78" i="4"/>
  <c r="F155" i="1"/>
  <c r="G6" i="4"/>
  <c r="B218" i="3"/>
  <c r="C218" i="3" s="1"/>
  <c r="F47" i="1"/>
  <c r="F58" i="1"/>
  <c r="F41" i="1"/>
  <c r="E89" i="1"/>
  <c r="B24" i="3" s="1"/>
  <c r="C24" i="3" s="1"/>
  <c r="B23" i="3"/>
  <c r="C23" i="3" s="1"/>
  <c r="F18" i="1"/>
  <c r="F38" i="1"/>
  <c r="B186" i="3"/>
  <c r="C186" i="3" s="1"/>
  <c r="G47" i="4"/>
  <c r="B185" i="3"/>
  <c r="C185" i="3" s="1"/>
  <c r="B188" i="3"/>
  <c r="C188" i="3" s="1"/>
  <c r="B187" i="3"/>
  <c r="C187" i="3" s="1"/>
  <c r="C74" i="3"/>
  <c r="C73" i="3"/>
  <c r="C99" i="3"/>
  <c r="C84" i="3"/>
  <c r="C46" i="3"/>
  <c r="C61" i="3"/>
  <c r="C67" i="3"/>
  <c r="C36" i="3"/>
  <c r="C40" i="3"/>
  <c r="C219" i="3"/>
  <c r="C70" i="3"/>
  <c r="B15" i="3"/>
  <c r="C83" i="3"/>
  <c r="C89" i="3"/>
  <c r="C95" i="3"/>
  <c r="C58" i="3"/>
  <c r="C62" i="3"/>
  <c r="C66" i="3"/>
  <c r="C71" i="3"/>
  <c r="C78" i="3"/>
  <c r="C119" i="3"/>
  <c r="B209" i="3"/>
  <c r="C129" i="3"/>
  <c r="C125" i="3"/>
  <c r="C113" i="3"/>
  <c r="C107" i="3"/>
  <c r="C157" i="3"/>
  <c r="C148" i="3"/>
  <c r="C139" i="3"/>
  <c r="C180" i="3"/>
  <c r="C178" i="3"/>
  <c r="C176" i="3"/>
  <c r="C172" i="3"/>
  <c r="C197" i="3"/>
  <c r="C194" i="3"/>
  <c r="C199" i="3"/>
  <c r="C29" i="3"/>
  <c r="C47" i="3"/>
  <c r="C72" i="3"/>
  <c r="C25" i="3"/>
  <c r="C59" i="3"/>
  <c r="C79" i="3"/>
  <c r="C50" i="3"/>
  <c r="C60" i="3"/>
  <c r="C64" i="3"/>
  <c r="C30" i="3"/>
  <c r="C41" i="3"/>
  <c r="C77" i="3"/>
  <c r="C90" i="3"/>
  <c r="C18" i="3"/>
  <c r="C85" i="3"/>
  <c r="C93" i="3"/>
  <c r="C65" i="3"/>
  <c r="C35" i="3"/>
  <c r="C44" i="3"/>
  <c r="C45" i="3"/>
  <c r="C52" i="3"/>
  <c r="C214" i="3"/>
  <c r="C100" i="3"/>
  <c r="C88" i="3"/>
  <c r="C220" i="3"/>
  <c r="B102" i="3"/>
  <c r="C132" i="3"/>
  <c r="C130" i="3"/>
  <c r="C126" i="3"/>
  <c r="C123" i="3"/>
  <c r="C120" i="3"/>
  <c r="C116" i="3"/>
  <c r="C114" i="3"/>
  <c r="C108" i="3"/>
  <c r="C158" i="3"/>
  <c r="C149" i="3"/>
  <c r="C140" i="3"/>
  <c r="C167" i="3"/>
  <c r="C162" i="3"/>
  <c r="C193" i="3"/>
  <c r="C106" i="3"/>
  <c r="C131" i="3"/>
  <c r="C128" i="3"/>
  <c r="C124" i="3"/>
  <c r="C122" i="3"/>
  <c r="C118" i="3"/>
  <c r="C115" i="3"/>
  <c r="C112" i="3"/>
  <c r="C156" i="3"/>
  <c r="C147" i="3"/>
  <c r="C142" i="3"/>
  <c r="C138" i="3"/>
  <c r="C166" i="3"/>
  <c r="C163" i="3"/>
  <c r="C198" i="3"/>
  <c r="C191" i="3"/>
  <c r="C200" i="3"/>
  <c r="C174" i="3"/>
  <c r="C170" i="3"/>
  <c r="C168" i="3"/>
  <c r="C165" i="3"/>
  <c r="C19" i="3"/>
  <c r="C33" i="3"/>
  <c r="C51" i="3"/>
  <c r="C22" i="3"/>
  <c r="C94" i="3"/>
  <c r="C221" i="3"/>
  <c r="C98" i="3"/>
  <c r="C63" i="3"/>
  <c r="C39" i="3"/>
  <c r="C34" i="3"/>
  <c r="C48" i="3"/>
  <c r="C133" i="3"/>
  <c r="C127" i="3"/>
  <c r="C121" i="3"/>
  <c r="C117" i="3"/>
  <c r="C109" i="3"/>
  <c r="C150" i="3"/>
  <c r="C146" i="3"/>
  <c r="C141" i="3"/>
  <c r="C181" i="3"/>
  <c r="C179" i="3"/>
  <c r="C177" i="3"/>
  <c r="C175" i="3"/>
  <c r="C173" i="3"/>
  <c r="C171" i="3"/>
  <c r="C169" i="3"/>
  <c r="C164" i="3"/>
  <c r="C161" i="3"/>
  <c r="C192" i="3"/>
  <c r="F21" i="1"/>
  <c r="F3" i="1"/>
  <c r="F55" i="1"/>
  <c r="F62" i="1"/>
  <c r="F65" i="1"/>
  <c r="F71" i="1"/>
  <c r="F32" i="1"/>
  <c r="F15" i="1"/>
  <c r="F9" i="1"/>
  <c r="F6" i="1"/>
  <c r="F12" i="1"/>
  <c r="F77" i="1"/>
  <c r="G29" i="4"/>
  <c r="C241" i="3" l="1"/>
  <c r="C240" i="3"/>
  <c r="C239" i="3"/>
  <c r="F87" i="1"/>
</calcChain>
</file>

<file path=xl/sharedStrings.xml><?xml version="1.0" encoding="utf-8"?>
<sst xmlns="http://schemas.openxmlformats.org/spreadsheetml/2006/main" count="759" uniqueCount="316">
  <si>
    <t>gender</t>
  </si>
  <si>
    <t>da_disabled</t>
  </si>
  <si>
    <t>da_migrant</t>
  </si>
  <si>
    <t>da_minority</t>
  </si>
  <si>
    <t>da_other_disadvantage</t>
  </si>
  <si>
    <t>da_resident</t>
  </si>
  <si>
    <t>edu_attainment_school</t>
  </si>
  <si>
    <t>edu_attainment_vocational</t>
  </si>
  <si>
    <t>hh_dependentchildren</t>
  </si>
  <si>
    <t>hh_employed</t>
  </si>
  <si>
    <t>hh_singleparent_depended</t>
  </si>
  <si>
    <t>lm_employment_category_employed</t>
  </si>
  <si>
    <t>lm_employment_category_inactive</t>
  </si>
  <si>
    <t>lm_employment_category_lookingforwork</t>
  </si>
  <si>
    <t>lm_employment_category_selfemployed</t>
  </si>
  <si>
    <t>lm_employment_category_underemployed</t>
  </si>
  <si>
    <t>new_job_or_self_employed</t>
  </si>
  <si>
    <t>new_job_search</t>
  </si>
  <si>
    <t>school_job_education</t>
  </si>
  <si>
    <t>status_end_measure</t>
  </si>
  <si>
    <t>age</t>
  </si>
  <si>
    <t>CO01</t>
  </si>
  <si>
    <t>CO02</t>
  </si>
  <si>
    <t>CO03</t>
  </si>
  <si>
    <t>CO04</t>
  </si>
  <si>
    <t>CO05</t>
  </si>
  <si>
    <t>CO06</t>
  </si>
  <si>
    <t>CO07</t>
  </si>
  <si>
    <t>CO08</t>
  </si>
  <si>
    <t>CO09</t>
  </si>
  <si>
    <t>CO10</t>
  </si>
  <si>
    <t>CO11</t>
  </si>
  <si>
    <t>CO12</t>
  </si>
  <si>
    <t>CO13</t>
  </si>
  <si>
    <t>CO14</t>
  </si>
  <si>
    <t>CO15</t>
  </si>
  <si>
    <t>CO16</t>
  </si>
  <si>
    <t>CO17</t>
  </si>
  <si>
    <t>CO18</t>
  </si>
  <si>
    <t>CR01</t>
  </si>
  <si>
    <t>CR02</t>
  </si>
  <si>
    <t>CR03</t>
  </si>
  <si>
    <t>CR04</t>
  </si>
  <si>
    <t>CR05</t>
  </si>
  <si>
    <t>Name</t>
  </si>
  <si>
    <t>weiblich</t>
  </si>
  <si>
    <t>männlich</t>
  </si>
  <si>
    <t>Geschlecht</t>
  </si>
  <si>
    <t>keine Angabe</t>
  </si>
  <si>
    <t>Nein</t>
  </si>
  <si>
    <t>Ja</t>
  </si>
  <si>
    <t>Anzahl</t>
  </si>
  <si>
    <t>Label</t>
  </si>
  <si>
    <t>Wert</t>
  </si>
  <si>
    <t>Bedeutung</t>
  </si>
  <si>
    <t>Prüfung</t>
  </si>
  <si>
    <t>(Noch) keine abgeschlossene Berufsausbildung</t>
  </si>
  <si>
    <t>(Fach-)Hochschulabschluss Master, Diplom-Universitätsstudiengang</t>
  </si>
  <si>
    <t>Promotion</t>
  </si>
  <si>
    <t>(Außer-)betriebliche Lehre/Ausbildung, Berufsfachschule, sonstige schulische BA</t>
  </si>
  <si>
    <t>Fachhochschulabschluss Bachelor/Diplom, Meisterbrief oder  gleichwertiges Zertifikat</t>
  </si>
  <si>
    <t>(Noch) kein Schulabschluss und mindestens 4 Jahre eine Schule besucht</t>
  </si>
  <si>
    <t>(Noch) kein Schulabschluss und weniger als 4 Jahre eine Schule besucht</t>
  </si>
  <si>
    <t>Förderschulabschluss</t>
  </si>
  <si>
    <t>Hauptschulabschluss</t>
  </si>
  <si>
    <t>Mittlerer Schulabschluss (Realschulabschluss, Fachoberschulreife)</t>
  </si>
  <si>
    <t xml:space="preserve">Berufsvorbereitungsjahr/Berufsorientierungsjahr/Ausbildungsvorbereitungsjahr </t>
  </si>
  <si>
    <t>Berufsgrundbildungsjahr (Anerkennung als 1. Ausbildungsjahr möglich)</t>
  </si>
  <si>
    <t xml:space="preserve">Abitur/Fachhochschulreife erworben auf dem 1. Bildungsweg </t>
  </si>
  <si>
    <t xml:space="preserve">Abitur/Fachhochschulreife erworben auf dem 2. Bildungsweg </t>
  </si>
  <si>
    <t>(Noch) kein Schulabschluss, Dauer des Schulbesuchs unbek.</t>
  </si>
  <si>
    <t>Arbeitslosengeld</t>
  </si>
  <si>
    <t>Nicht angegeben</t>
  </si>
  <si>
    <t>Ja, von der Agentur für Arbeit (Arbeitslosengeld)</t>
  </si>
  <si>
    <t>Ja, vom Jobcenter (Arbeitslosengeld II/Hartz IV)</t>
  </si>
  <si>
    <t>Ja, gleichzeitiger Bezug von Arbeitslosengeld I und Arbeitslosengeld II</t>
  </si>
  <si>
    <t>Arbeitslos</t>
  </si>
  <si>
    <t>Arbeitssuchend</t>
  </si>
  <si>
    <t>Erwerbstätig</t>
  </si>
  <si>
    <t>Geringfügig beschäftigt</t>
  </si>
  <si>
    <t>Selbständig</t>
  </si>
  <si>
    <t>Auszubildende im Betrieb</t>
  </si>
  <si>
    <t>Vollzeitstudent</t>
  </si>
  <si>
    <t>Nicht enthalten</t>
  </si>
  <si>
    <t>lm_employment_supportpurchased</t>
  </si>
  <si>
    <t>lm_employment_category_unemployed</t>
  </si>
  <si>
    <t>lm_employment_category_school</t>
  </si>
  <si>
    <t>lm_employment_category_education_enterprise</t>
  </si>
  <si>
    <t>lm_employment_category_education_school</t>
  </si>
  <si>
    <t>lm_employment_category_fulltime_student</t>
  </si>
  <si>
    <t>lm_employment_category_training</t>
  </si>
  <si>
    <t>Vorzeitig ausgetreten</t>
  </si>
  <si>
    <t>Arbeit aufgenommen oder selbstständig</t>
  </si>
  <si>
    <t>in schulischer/beruflicher Bildung</t>
  </si>
  <si>
    <t>neu arbeitsuchend</t>
  </si>
  <si>
    <t>Austritte</t>
  </si>
  <si>
    <t>Gemeinsame Indikatoren</t>
  </si>
  <si>
    <t>unter 20</t>
  </si>
  <si>
    <t>20 bis 29</t>
  </si>
  <si>
    <t>30 bis 39</t>
  </si>
  <si>
    <t>ab 40</t>
  </si>
  <si>
    <t>Eintritte</t>
  </si>
  <si>
    <t>Unterhaltsberechtigte Kinder</t>
  </si>
  <si>
    <t>Alleinerziehend</t>
  </si>
  <si>
    <t>Schwerbehindertenausweis</t>
  </si>
  <si>
    <t>anerkannte Minderheit</t>
  </si>
  <si>
    <t>Wohnlungslos</t>
  </si>
  <si>
    <t>Höchster Schulabschluss</t>
  </si>
  <si>
    <t>Höchster Berufsabschluss</t>
  </si>
  <si>
    <t>Eintrittsalter</t>
  </si>
  <si>
    <t>Anzahl der Teilnahmen</t>
  </si>
  <si>
    <t>Datenbestand vom</t>
  </si>
  <si>
    <t>Auswertung der Teilnehmenden im ESF-Programm</t>
  </si>
  <si>
    <t>Anzahl der Austritte</t>
  </si>
  <si>
    <t>Zeitraum bis</t>
  </si>
  <si>
    <t>absolut</t>
  </si>
  <si>
    <t>in %</t>
  </si>
  <si>
    <t>Programmübergreifend Austritt</t>
  </si>
  <si>
    <t>Programmübergreifend Eintritt</t>
  </si>
  <si>
    <t>Programmübergreifende Indikatoren</t>
  </si>
  <si>
    <t>Weitere Erwerbspersonen im HH</t>
  </si>
  <si>
    <t>Haushalts- und Erziehungssituation</t>
  </si>
  <si>
    <t>Soziale Benachteiligungen/individuelle Beeinträchtigungen</t>
  </si>
  <si>
    <t>Sonstige Benachteiligungen</t>
  </si>
  <si>
    <t>Angaben zur Auswertung</t>
  </si>
  <si>
    <t>Allgemeine ESF-Fragen zum Austritt</t>
  </si>
  <si>
    <t>Allgemeine ESF-Fragen zum Eintritt</t>
  </si>
  <si>
    <t>Erwerbstatus</t>
  </si>
  <si>
    <t>Weitere Angaben zum Status bei Eintritt</t>
  </si>
  <si>
    <t>Bildunsgs- und Berufsabschluss</t>
  </si>
  <si>
    <t>Qualifizierung erhalten</t>
  </si>
  <si>
    <t>new_qualification</t>
  </si>
  <si>
    <t>Vollzeit erwerbstätig</t>
  </si>
  <si>
    <t>Teilzeit erwerbstätig</t>
  </si>
  <si>
    <t>Frage</t>
  </si>
  <si>
    <t>Kategorie / Filter</t>
  </si>
  <si>
    <t xml:space="preserve"> </t>
  </si>
  <si>
    <t>Fragenfilter</t>
  </si>
  <si>
    <t>SIB spezifisch</t>
  </si>
  <si>
    <t>Zeitraum von</t>
  </si>
  <si>
    <t>Programmkürzel</t>
  </si>
  <si>
    <t>Allgemeinb. Schule</t>
  </si>
  <si>
    <t>In schulischer oder außerbetriebl. Ausb.</t>
  </si>
  <si>
    <t>Sonstigen Aus- und Weiterbildung</t>
  </si>
  <si>
    <t>Nicht erwerbstätig</t>
  </si>
  <si>
    <t>Ergebnisindikator</t>
  </si>
  <si>
    <t>Outputindikator</t>
  </si>
  <si>
    <t>Nichterwerbstätige Teilnehmer, die nach ihrer Teilnahme auf Arbeitsuche sind (CR01)</t>
  </si>
  <si>
    <t>Qualifizierung erlangt</t>
  </si>
  <si>
    <t xml:space="preserve">absolvieren schulische/berufliche Bildung </t>
  </si>
  <si>
    <t>Arbeitsplatz (inkl. Selbständige)</t>
  </si>
  <si>
    <r>
      <rPr>
        <b/>
        <sz val="11"/>
        <color theme="1"/>
        <rFont val="Calibri"/>
        <family val="2"/>
        <scheme val="minor"/>
      </rPr>
      <t>Benachteiligte Teilnehmer</t>
    </r>
    <r>
      <rPr>
        <sz val="11"/>
        <color theme="1"/>
        <rFont val="Calibri"/>
        <family val="2"/>
        <scheme val="minor"/>
      </rPr>
      <t>, auf Arbeitsuche, schulische/ berufliche Bildung absolvieren, Qualifizierung erlangen, Arbeitsplatz (inkl.Selbständige)</t>
    </r>
  </si>
  <si>
    <t>Nichterwerbstätige TN, die neu auf Arbeitsuche sind</t>
  </si>
  <si>
    <t>TN, die eine schulische/berufliche Bildung absolvieren</t>
  </si>
  <si>
    <t>TN, die einen Arbeitsplatz haben, einschließlich Selbständige</t>
  </si>
  <si>
    <t>TN, die eine Qualifizierung erlangen</t>
  </si>
  <si>
    <t>Benachteiligte TN, die auf Arbeitsuche sind, eine schulische/berufliche Bildung absolvieren, eine Qualifizierung erlangen, einen Arbeitsplatz haben, einschließlich Selbständige</t>
  </si>
  <si>
    <t>Generierte ESF-Ergebnisinidkatoren</t>
  </si>
  <si>
    <t>Eltern(teil) nicht Deutschland geboren</t>
  </si>
  <si>
    <t>Quereinstieg. Männern und Frauen in Kitas</t>
  </si>
  <si>
    <t>edu_attaiment_vocational_outside</t>
  </si>
  <si>
    <t>Angaben zur Qualifikation</t>
  </si>
  <si>
    <t>Der/die Teilnehmende hat einen</t>
  </si>
  <si>
    <t>edu_attaiment_vocational_outside_category</t>
  </si>
  <si>
    <t>Fachfremder Berufsabschluss des/der Teilnehmenden</t>
  </si>
  <si>
    <t>Kaufmann/-frau im Einzelhandel</t>
  </si>
  <si>
    <t>Kaufmann/-frau im Groß- und Außenhandel</t>
  </si>
  <si>
    <t>Kaufmann/-frau für Büromanagement</t>
  </si>
  <si>
    <t>Industriekaufmann/-frau</t>
  </si>
  <si>
    <t>Programmspezifische Fragen zum Eintritt</t>
  </si>
  <si>
    <t>fachnahen Berufsabschluss</t>
  </si>
  <si>
    <t>fachfremden Berufsabschluss</t>
  </si>
  <si>
    <t>Industriemechaniker/in</t>
  </si>
  <si>
    <t>KFZ-Mechatroniker/in</t>
  </si>
  <si>
    <t>Metallbauer/in</t>
  </si>
  <si>
    <t>Elektroniker/in</t>
  </si>
  <si>
    <t>Bankkaufmann/-frau</t>
  </si>
  <si>
    <t>Zahnmedizinische/r Fachangestellte/r</t>
  </si>
  <si>
    <t>Koch/Köchin</t>
  </si>
  <si>
    <t>Fachinformatiker/in</t>
  </si>
  <si>
    <t>Medizinische/r Fachangestellte/r</t>
  </si>
  <si>
    <t>Verkäufer/in</t>
  </si>
  <si>
    <t>Friseur/in</t>
  </si>
  <si>
    <t>Krankenpfleger/in</t>
  </si>
  <si>
    <t>Physiotherapeut/in</t>
  </si>
  <si>
    <t>Ergotherapeut/in</t>
  </si>
  <si>
    <t>Grafiker/in</t>
  </si>
  <si>
    <t>Tischler/in</t>
  </si>
  <si>
    <t>Sonstiger Berufsabschluss</t>
  </si>
  <si>
    <t>Akademischer Abschluss</t>
  </si>
  <si>
    <t>edu_attaiment_vocational_outside_category_other</t>
  </si>
  <si>
    <t>Fachnaher Berufsabschluss des/der Teilnehmenden</t>
  </si>
  <si>
    <t>Sozialpädagogische/r Assistent/in bzw. Kinderpfleger/in</t>
  </si>
  <si>
    <t>Staatlich anerkannte/r Sozialhelfer/in</t>
  </si>
  <si>
    <t>Staatlich anerkannte/r Familienpfleger/in</t>
  </si>
  <si>
    <t>Sozialbetreuer/in</t>
  </si>
  <si>
    <t>Grundschullehrer/in</t>
  </si>
  <si>
    <t>Sonstige Abschlüsse</t>
  </si>
  <si>
    <t>edu_vocational_xp_all</t>
  </si>
  <si>
    <t>edu_vocational_xp_in_job</t>
  </si>
  <si>
    <t>edu_vocational_xp_after_school_in_job</t>
  </si>
  <si>
    <t>Land- und Forstwirtschaft, Fischerei</t>
  </si>
  <si>
    <t>Bergbau und Gewinnung von Steinen und Erden</t>
  </si>
  <si>
    <t>Verarbeitendes Gewerbe</t>
  </si>
  <si>
    <t>Energieversorgung</t>
  </si>
  <si>
    <t>Wasserversorgung; Abwasser- und Abfallentsorgung und Beseitigung von</t>
  </si>
  <si>
    <t>Baugewerbe</t>
  </si>
  <si>
    <t>Handel; Instandhaltung und Reparatur von Kraftfahrzeugen</t>
  </si>
  <si>
    <t>Verkehr und Lagerei</t>
  </si>
  <si>
    <t>Gastgewerbe</t>
  </si>
  <si>
    <t>Information und Kommunikation</t>
  </si>
  <si>
    <t>Erbringung von Finanz- und Versicherungsdienstleistungen</t>
  </si>
  <si>
    <t>Grundstücks- und Wohnungswesen</t>
  </si>
  <si>
    <t>Erbringung von freiberuflichen, wissenschaftlichen und technischen Dienstleistungen</t>
  </si>
  <si>
    <t>Erbringung von sonstigen wirtschaftlichen Dienstleistungen</t>
  </si>
  <si>
    <t>Öffentliche Verwaltung, Verteidigung, Sozialversicherung</t>
  </si>
  <si>
    <t>Erziehung und Unterricht</t>
  </si>
  <si>
    <t>Gesundheits- und Sozialwesen</t>
  </si>
  <si>
    <t>Kunst, Unterhaltung und Erholung</t>
  </si>
  <si>
    <t>Erbringung von sonstigen Dienstleistungen</t>
  </si>
  <si>
    <t>Private Haushalte mit Hauspersonal; Herstellung von Waren und Erbringung von</t>
  </si>
  <si>
    <t>Exterritoriale Organisationen und Körperschaften</t>
  </si>
  <si>
    <t>industry</t>
  </si>
  <si>
    <t>edu_vocational_xp_education</t>
  </si>
  <si>
    <t>Arbeitszeit: Anzahl der Wochenstunden in sozialversicherungspflichtiger Beschäftigung</t>
  </si>
  <si>
    <t>project_working_time</t>
  </si>
  <si>
    <t>Lernorte: Vorgesehene durchschnittliche Anzahl der Wochenstunden am Lernort Schule</t>
  </si>
  <si>
    <t>learning_place_school</t>
  </si>
  <si>
    <t>Lernorte: Vorgesehene durchschnittliche Anzahl der Wochenstunden am Lernort Praxis</t>
  </si>
  <si>
    <t>learning_place_practise</t>
  </si>
  <si>
    <t>Selbstlernphasen: Gemäß Ausbildungscurriculum vorgesehene durchschnittliche Anzahl</t>
  </si>
  <si>
    <t>learning_self</t>
  </si>
  <si>
    <t>Textfeld?</t>
  </si>
  <si>
    <t>Auszählung // Formel nicht "ziehbar"</t>
  </si>
  <si>
    <t>weniger als 1 Jahr</t>
  </si>
  <si>
    <t xml:space="preserve"> Ausbildung in Jahren (gesamt) </t>
  </si>
  <si>
    <t>Dauer der Berufserfahrung nach Abschluss der…</t>
  </si>
  <si>
    <t>Mehrfachauswahl</t>
  </si>
  <si>
    <t xml:space="preserve">Ausbildung in Jahren (davon im gelernten Beruf) </t>
  </si>
  <si>
    <t>Schulausbildung in Jahren (davon im gelernten Beruf)</t>
  </si>
  <si>
    <t>Branche</t>
  </si>
  <si>
    <t>Abgaben zum Beschäftigungsverhältnis</t>
  </si>
  <si>
    <t>weniger als 1 Stunde</t>
  </si>
  <si>
    <t>Vorzeitiger Austritt</t>
  </si>
  <si>
    <t>Gründe für die vorzeitige Beendigung</t>
  </si>
  <si>
    <t>reason_for_cancel</t>
  </si>
  <si>
    <t>Vorzeitiger Programmerfolg</t>
  </si>
  <si>
    <t>Vorzeitiger Programmmisserfolg (z.B. nicht bestandene Prüfungsleistungen)</t>
  </si>
  <si>
    <t>Persönliche Gründe des/der Teilnehmenden (bspw. Motivation)</t>
  </si>
  <si>
    <t>Berufliche Gründe des/der Teilnehmenden (bspw. Studienplatzannahme, Stelbstständigkeit)</t>
  </si>
  <si>
    <t>Vereinbarkeit von Familie und Beruf (bspw. Pflegefall)</t>
  </si>
  <si>
    <t>Beschäftigungsverbot (bspw. Schwangerschaft)</t>
  </si>
  <si>
    <t>Finanzielle Gründe</t>
  </si>
  <si>
    <t>Äußere Umstände (bspw. Umzug)</t>
  </si>
  <si>
    <t>Abbruch des/der Teilnehmenden ohne Angabe von Gründen</t>
  </si>
  <si>
    <t>Sonstiges</t>
  </si>
  <si>
    <t>Statusveränderung</t>
  </si>
  <si>
    <t>nein</t>
  </si>
  <si>
    <t>ja</t>
  </si>
  <si>
    <t>new_job_in_future</t>
  </si>
  <si>
    <t>TN hat vier Wochen nach Austritt eine Anstellung als Erzieher/in in Aussicht</t>
  </si>
  <si>
    <t>TN ist vier Wochen nach Austritt als Erzieher/in angestellt</t>
  </si>
  <si>
    <t>new_job_in_4weeks</t>
  </si>
  <si>
    <t>Fachnaher/fachfremder Berufsabschluss</t>
  </si>
  <si>
    <t>Fachfremder Berufsabschluss der Teilnehmenden</t>
  </si>
  <si>
    <t>Dauer der Berufserfahrung nach Abschluss der Ausbildung</t>
  </si>
  <si>
    <t>… davon im gelernten Beruf</t>
  </si>
  <si>
    <t>Dauer der Berufserfahrung nach Abschluss der Schulausbildung</t>
  </si>
  <si>
    <t>Angaben zum fachfremden Berufsabschluss und Berufserfahrung</t>
  </si>
  <si>
    <t>Beschäftigung im Modellprogramm</t>
  </si>
  <si>
    <t>1 bis 20 Stunden</t>
  </si>
  <si>
    <t>21 bis 30 Stunden</t>
  </si>
  <si>
    <t>31 bis 40 Stunden</t>
  </si>
  <si>
    <t>mehr als 40 Stunden</t>
  </si>
  <si>
    <t>… davon Austritte (Austrittsquote)</t>
  </si>
  <si>
    <t>Programmspezifische Fragen zum Austritt</t>
  </si>
  <si>
    <t>… davon vorzeitig beendet</t>
  </si>
  <si>
    <t>Austrittsquoten</t>
  </si>
  <si>
    <t>new_qualification_type</t>
  </si>
  <si>
    <t>Erzieher/in</t>
  </si>
  <si>
    <t>Sonstige</t>
  </si>
  <si>
    <t>Art der Qualifikation</t>
  </si>
  <si>
    <t>job_place</t>
  </si>
  <si>
    <t>Kita, am Programm beteiligt</t>
  </si>
  <si>
    <t>Kita, nicht am Programm beteiligt</t>
  </si>
  <si>
    <t>Hort</t>
  </si>
  <si>
    <t>Heim</t>
  </si>
  <si>
    <t>Jugend(freizeit)-Einrichtung</t>
  </si>
  <si>
    <t>Schule</t>
  </si>
  <si>
    <t>Sonstiger Bereich</t>
  </si>
  <si>
    <t>Der/die Teilnehmende ist/wird im folgenden Bereich angestellt:</t>
  </si>
  <si>
    <t>job_position</t>
  </si>
  <si>
    <t>Gruppenleitung</t>
  </si>
  <si>
    <t>Zweit- bzw. Ergänzungskraft</t>
  </si>
  <si>
    <t>Freigestellte Einrichtungsleitung</t>
  </si>
  <si>
    <t>Nicht freigestellte Einrichtungsleitung</t>
  </si>
  <si>
    <t>Stellvertretende Einrichtungsleitung</t>
  </si>
  <si>
    <t>Förderung von Kindern nach SGB VIII/SGB XII</t>
  </si>
  <si>
    <t>Projektrückblick</t>
  </si>
  <si>
    <t>ZENTRALER ERGEBNISINDIKATOR</t>
  </si>
  <si>
    <t>Weitere Angaben zur Beschäftigung</t>
  </si>
  <si>
    <t>job_organisation</t>
  </si>
  <si>
    <t xml:space="preserve">davon Kitas </t>
  </si>
  <si>
    <t>job_organisation_kitas</t>
  </si>
  <si>
    <t>job_organisation_horts</t>
  </si>
  <si>
    <t>davon sonstige Einrichtungen</t>
  </si>
  <si>
    <t>davon Hort-Einrichtungen für Kinder im Grundschulalter</t>
  </si>
  <si>
    <t>job_organisation_others</t>
  </si>
  <si>
    <t>Gesamtzahl der Einrichtungen für die Praxis-Ausbildung</t>
  </si>
  <si>
    <t>Mehrfachauswahl / kein Pflichtfeld</t>
  </si>
  <si>
    <t xml:space="preserve">Persönliche Gründe des/der Teilnehmenden </t>
  </si>
  <si>
    <t xml:space="preserve">Vorzeitiger Programmmisserfolg </t>
  </si>
  <si>
    <t>Berufliche Gründe des/der Teilnehmenden</t>
  </si>
  <si>
    <t>TN wird in folgender Funktion eingestellt (Hinweis: Mehrfachantworten möglich):</t>
  </si>
  <si>
    <t>Berufserfahrung/Branche im Verlauf der letzten ca. 5 Jahre  (Hinweis: Mehrfachantworten möglich)</t>
  </si>
  <si>
    <t>(V1.0)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</si>
</sst>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%"/>
  </numFmts>
  <fonts count="16" x14ac:knownFonts="1">
    <font>
      <sz val="11"/>
      <color theme="1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2"/>
      <color theme="0"/>
      <name val="Calibri"/>
      <family val="2"/>
      <scheme val="minor"/>
    </font>
    <font>
      <sz val="1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0"/>
      <name val="Calibri"/>
      <family val="2"/>
      <scheme val="minor"/>
    </font>
    <font>
      <sz val="11"/>
      <color theme="1" tint="0.499984740745262"/>
      <name val="Calibri"/>
      <family val="2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theme="6" tint="-0.499984740745262"/>
        <bgColor indexed="64"/>
      </patternFill>
    </fill>
    <fill>
      <patternFill patternType="solid">
        <fgColor theme="4"/>
      </patternFill>
    </fill>
    <fill>
      <patternFill patternType="solid">
        <fgColor theme="6"/>
      </patternFill>
    </fill>
  </fills>
  <borders count="1">
    <border>
      <left/>
      <right/>
      <top/>
      <bottom/>
      <diagonal/>
    </border>
  </borders>
  <cellStyleXfs count="7">
    <xf numFmtId="0" fontId="0" fillId="0" borderId="0"/>
    <xf numFmtId="0" fontId="1" fillId="2" borderId="0" applyNumberFormat="0" applyBorder="0" applyAlignment="0" applyProtection="0"/>
    <xf numFmtId="9" fontId="4" fillId="0" borderId="0" applyFont="0" applyFill="0" applyBorder="0" applyAlignment="0" applyProtection="0"/>
    <xf numFmtId="0" fontId="9" fillId="5" borderId="0" applyNumberFormat="0" applyBorder="0" applyAlignment="0" applyProtection="0"/>
    <xf numFmtId="0" fontId="10" fillId="6" borderId="0" applyNumberFormat="0" applyBorder="0" applyAlignment="0" applyProtection="0"/>
    <xf numFmtId="0" fontId="13" fillId="8" borderId="0" applyNumberFormat="0" applyBorder="0" applyAlignment="0" applyProtection="0"/>
    <xf numFmtId="0" fontId="13" fillId="9" borderId="0" applyNumberFormat="0" applyBorder="0" applyAlignment="0" applyProtection="0"/>
  </cellStyleXfs>
  <cellXfs count="77">
    <xf numFmtId="0" fontId="0" fillId="0" borderId="0" xfId="0"/>
    <xf numFmtId="0" fontId="2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0" xfId="0" applyFont="1" applyFill="1"/>
    <xf numFmtId="0" fontId="0" fillId="0" borderId="0" xfId="0" applyFont="1" applyFill="1" applyAlignment="1">
      <alignment horizontal="left"/>
    </xf>
    <xf numFmtId="0" fontId="0" fillId="0" borderId="0" xfId="1" applyFont="1" applyFill="1" applyAlignment="1">
      <alignment horizontal="right"/>
    </xf>
    <xf numFmtId="0" fontId="0" fillId="0" borderId="0" xfId="1" applyFont="1" applyFill="1"/>
    <xf numFmtId="0" fontId="0" fillId="0" borderId="0" xfId="1" applyFont="1" applyFill="1" applyAlignment="1">
      <alignment horizontal="left"/>
    </xf>
    <xf numFmtId="0" fontId="0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applyFont="1" applyFill="1" applyAlignment="1">
      <alignment horizontal="right"/>
    </xf>
    <xf numFmtId="0" fontId="0" fillId="3" borderId="0" xfId="0" applyFill="1"/>
    <xf numFmtId="0" fontId="0" fillId="3" borderId="0" xfId="0" applyFont="1" applyFill="1"/>
    <xf numFmtId="0" fontId="0" fillId="3" borderId="0" xfId="0" applyFont="1" applyFill="1" applyAlignment="1">
      <alignment horizontal="right"/>
    </xf>
    <xf numFmtId="0" fontId="0" fillId="3" borderId="0" xfId="0" applyFont="1" applyFill="1" applyAlignment="1">
      <alignment horizontal="left"/>
    </xf>
    <xf numFmtId="0" fontId="2" fillId="3" borderId="0" xfId="0" applyFont="1" applyFill="1"/>
    <xf numFmtId="0" fontId="3" fillId="0" borderId="0" xfId="0" applyFont="1"/>
    <xf numFmtId="0" fontId="5" fillId="0" borderId="0" xfId="0" applyFont="1" applyAlignment="1"/>
    <xf numFmtId="164" fontId="0" fillId="0" borderId="0" xfId="2" applyNumberFormat="1" applyFont="1"/>
    <xf numFmtId="0" fontId="6" fillId="0" borderId="0" xfId="0" applyFont="1" applyAlignment="1">
      <alignment horizontal="right"/>
    </xf>
    <xf numFmtId="0" fontId="0" fillId="0" borderId="0" xfId="0" quotePrefix="1"/>
    <xf numFmtId="0" fontId="7" fillId="0" borderId="0" xfId="0" applyFont="1"/>
    <xf numFmtId="0" fontId="8" fillId="4" borderId="0" xfId="0" applyFont="1" applyFill="1"/>
    <xf numFmtId="0" fontId="0" fillId="0" borderId="0" xfId="0" applyFont="1"/>
    <xf numFmtId="0" fontId="1" fillId="2" borderId="0" xfId="1" applyAlignment="1">
      <alignment horizontal="right"/>
    </xf>
    <xf numFmtId="0" fontId="1" fillId="2" borderId="0" xfId="1" applyAlignment="1">
      <alignment horizontal="left"/>
    </xf>
    <xf numFmtId="0" fontId="1" fillId="2" borderId="0" xfId="1"/>
    <xf numFmtId="0" fontId="1" fillId="2" borderId="0" xfId="1" applyAlignment="1">
      <alignment horizontal="left" vertical="top"/>
    </xf>
    <xf numFmtId="0" fontId="10" fillId="6" borderId="0" xfId="4"/>
    <xf numFmtId="0" fontId="2" fillId="0" borderId="0" xfId="0" applyFont="1" applyFill="1" applyAlignment="1">
      <alignment horizontal="left"/>
    </xf>
    <xf numFmtId="0" fontId="2" fillId="0" borderId="0" xfId="0" applyFont="1" applyFill="1" applyAlignment="1">
      <alignment horizontal="left" vertical="top"/>
    </xf>
    <xf numFmtId="0" fontId="0" fillId="3" borderId="0" xfId="0" applyFont="1" applyFill="1" applyAlignment="1">
      <alignment horizontal="left" vertical="top"/>
    </xf>
    <xf numFmtId="0" fontId="0" fillId="0" borderId="0" xfId="0" applyAlignment="1">
      <alignment horizontal="left" vertical="top"/>
    </xf>
    <xf numFmtId="0" fontId="9" fillId="5" borderId="0" xfId="3"/>
    <xf numFmtId="0" fontId="11" fillId="7" borderId="0" xfId="0" applyFont="1" applyFill="1" applyAlignment="1">
      <alignment horizontal="left" vertical="top"/>
    </xf>
    <xf numFmtId="0" fontId="11" fillId="7" borderId="0" xfId="0" applyFont="1" applyFill="1" applyAlignment="1">
      <alignment horizontal="right"/>
    </xf>
    <xf numFmtId="0" fontId="11" fillId="7" borderId="0" xfId="0" applyFont="1" applyFill="1"/>
    <xf numFmtId="0" fontId="3" fillId="0" borderId="0" xfId="0" applyFont="1" applyFill="1"/>
    <xf numFmtId="0" fontId="11" fillId="7" borderId="0" xfId="0" applyFont="1" applyFill="1" applyAlignment="1">
      <alignment horizontal="left"/>
    </xf>
    <xf numFmtId="0" fontId="9" fillId="5" borderId="0" xfId="3" applyAlignment="1">
      <alignment horizontal="left"/>
    </xf>
    <xf numFmtId="0" fontId="9" fillId="5" borderId="0" xfId="3" applyAlignment="1">
      <alignment horizontal="right"/>
    </xf>
    <xf numFmtId="0" fontId="9" fillId="5" borderId="0" xfId="3" applyAlignment="1">
      <alignment horizontal="left" vertical="top"/>
    </xf>
    <xf numFmtId="14" fontId="12" fillId="0" borderId="0" xfId="0" applyNumberFormat="1" applyFont="1"/>
    <xf numFmtId="0" fontId="8" fillId="4" borderId="0" xfId="0" applyFont="1" applyFill="1" applyAlignment="1">
      <alignment horizontal="center"/>
    </xf>
    <xf numFmtId="0" fontId="14" fillId="9" borderId="0" xfId="6" applyFont="1"/>
    <xf numFmtId="0" fontId="14" fillId="8" borderId="0" xfId="5" applyFont="1"/>
    <xf numFmtId="0" fontId="7" fillId="9" borderId="0" xfId="6" applyFont="1"/>
    <xf numFmtId="0" fontId="0" fillId="0" borderId="0" xfId="0" applyFont="1" applyAlignment="1">
      <alignment wrapText="1"/>
    </xf>
    <xf numFmtId="0" fontId="0" fillId="0" borderId="0" xfId="0" applyAlignment="1">
      <alignment vertical="center" wrapText="1"/>
    </xf>
    <xf numFmtId="0" fontId="8" fillId="7" borderId="0" xfId="0" applyFont="1" applyFill="1" applyAlignment="1">
      <alignment horizontal="center"/>
    </xf>
    <xf numFmtId="0" fontId="15" fillId="0" borderId="0" xfId="0" applyFont="1"/>
    <xf numFmtId="0" fontId="1" fillId="0" borderId="0" xfId="1" applyFill="1"/>
    <xf numFmtId="0" fontId="12" fillId="0" borderId="0" xfId="1" applyFont="1" applyFill="1"/>
    <xf numFmtId="0" fontId="3" fillId="2" borderId="0" xfId="1" applyFont="1" applyAlignment="1">
      <alignment horizontal="left" vertical="top"/>
    </xf>
    <xf numFmtId="0" fontId="1" fillId="0" borderId="0" xfId="1" applyFill="1" applyAlignment="1">
      <alignment horizontal="left" vertical="top"/>
    </xf>
    <xf numFmtId="0" fontId="1" fillId="0" borderId="0" xfId="1" applyFill="1" applyAlignment="1">
      <alignment horizontal="left"/>
    </xf>
    <xf numFmtId="0" fontId="0" fillId="0" borderId="0" xfId="0" applyFill="1" applyAlignment="1">
      <alignment horizontal="left" vertical="top"/>
    </xf>
    <xf numFmtId="0" fontId="0" fillId="0" borderId="0" xfId="0" applyFill="1" applyAlignment="1">
      <alignment horizontal="left"/>
    </xf>
    <xf numFmtId="0" fontId="0" fillId="0" borderId="0" xfId="0" applyFill="1"/>
    <xf numFmtId="0" fontId="10" fillId="0" borderId="0" xfId="4" applyFill="1"/>
    <xf numFmtId="0" fontId="10" fillId="6" borderId="0" xfId="4" quotePrefix="1"/>
    <xf numFmtId="0" fontId="0" fillId="0" borderId="0" xfId="0" quotePrefix="1" applyFont="1" applyFill="1" applyAlignment="1"/>
    <xf numFmtId="0" fontId="12" fillId="2" borderId="0" xfId="1" applyFont="1" applyAlignment="1">
      <alignment horizontal="left"/>
    </xf>
    <xf numFmtId="0" fontId="12" fillId="0" borderId="0" xfId="0" applyFont="1"/>
    <xf numFmtId="0" fontId="1" fillId="2" borderId="0" xfId="1" applyAlignment="1">
      <alignment vertical="center"/>
    </xf>
    <xf numFmtId="0" fontId="2" fillId="0" borderId="0" xfId="0" applyFont="1" applyAlignment="1">
      <alignment horizontal="left" indent="1"/>
    </xf>
    <xf numFmtId="0" fontId="0" fillId="0" borderId="0" xfId="0" applyFont="1" applyAlignment="1">
      <alignment horizontal="left" indent="1"/>
    </xf>
    <xf numFmtId="164" fontId="2" fillId="0" borderId="0" xfId="2" applyNumberFormat="1" applyFont="1"/>
    <xf numFmtId="0" fontId="13" fillId="0" borderId="0" xfId="0" applyFont="1"/>
    <xf numFmtId="0" fontId="3" fillId="0" borderId="0" xfId="0" applyFont="1" applyAlignment="1">
      <alignment horizontal="right"/>
    </xf>
    <xf numFmtId="0" fontId="3" fillId="5" borderId="0" xfId="3" applyFont="1" applyAlignment="1">
      <alignment horizontal="left" vertical="top"/>
    </xf>
    <xf numFmtId="0" fontId="3" fillId="0" borderId="0" xfId="0" applyFont="1" applyAlignment="1">
      <alignment horizontal="left" indent="1"/>
    </xf>
    <xf numFmtId="164" fontId="3" fillId="0" borderId="0" xfId="2" applyNumberFormat="1" applyFont="1"/>
    <xf numFmtId="0" fontId="5" fillId="0" borderId="0" xfId="0" applyFont="1" applyAlignment="1">
      <alignment horizontal="center"/>
    </xf>
    <xf numFmtId="0" fontId="8" fillId="7" borderId="0" xfId="0" applyFont="1" applyFill="1" applyAlignment="1">
      <alignment horizontal="center"/>
    </xf>
    <xf numFmtId="0" fontId="2" fillId="0" borderId="0" xfId="0" applyFont="1" applyAlignment="1">
      <alignment horizontal="center" wrapText="1"/>
    </xf>
  </cellXfs>
  <cellStyles count="7">
    <cellStyle name="Akzent1" xfId="5" builtinId="29"/>
    <cellStyle name="Akzent3" xfId="6" builtinId="37"/>
    <cellStyle name="Gut" xfId="3" builtinId="26"/>
    <cellStyle name="Neutral" xfId="1" builtinId="28"/>
    <cellStyle name="Prozent" xfId="2" builtinId="5"/>
    <cellStyle name="Schlecht" xfId="4" builtinId="27"/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de-DE"/>
              <a:t>Status</a:t>
            </a:r>
            <a:r>
              <a:rPr lang="de-DE" baseline="0"/>
              <a:t> bei Eintritt</a:t>
            </a:r>
          </a:p>
        </c:rich>
      </c:tx>
      <c:layout/>
      <c:overlay val="0"/>
    </c:title>
    <c:autoTitleDeleted val="0"/>
    <c:plotArea>
      <c:layout/>
      <c:barChart>
        <c:barDir val="bar"/>
        <c:grouping val="clustered"/>
        <c:varyColors val="0"/>
        <c:ser>
          <c:idx val="0"/>
          <c:order val="0"/>
          <c:invertIfNegative val="0"/>
          <c:cat>
            <c:strRef>
              <c:f>(Überblick!$A$40:$A$41,Überblick!$A$44:$A$52)</c:f>
              <c:strCache>
                <c:ptCount val="11"/>
                <c:pt idx="0">
                  <c:v>Vollzeit erwerbstätig</c:v>
                </c:pt>
                <c:pt idx="1">
                  <c:v>Teilzeit erwerbstätig</c:v>
                </c:pt>
                <c:pt idx="2">
                  <c:v>Arbeitssuchend</c:v>
                </c:pt>
                <c:pt idx="3">
                  <c:v>Geringfügig beschäftigt</c:v>
                </c:pt>
                <c:pt idx="4">
                  <c:v>Selbständig</c:v>
                </c:pt>
                <c:pt idx="5">
                  <c:v>Allgemeinb. Schule</c:v>
                </c:pt>
                <c:pt idx="6">
                  <c:v>Auszubildende im Betrieb</c:v>
                </c:pt>
                <c:pt idx="7">
                  <c:v>In schulischer oder außerbetriebl. Ausb.</c:v>
                </c:pt>
                <c:pt idx="8">
                  <c:v>Vollzeitstudent</c:v>
                </c:pt>
                <c:pt idx="9">
                  <c:v>Sonstigen Aus- und Weiterbildung</c:v>
                </c:pt>
                <c:pt idx="10">
                  <c:v>Nicht erwerbstätig</c:v>
                </c:pt>
              </c:strCache>
            </c:strRef>
          </c:cat>
          <c:val>
            <c:numRef>
              <c:f>(Überblick!$C$40:$C$41,Überblick!$C$44:$C$52)</c:f>
              <c:numCache>
                <c:formatCode>0.0%</c:formatCode>
                <c:ptCount val="11"/>
                <c:pt idx="0">
                  <c:v>0.6</c:v>
                </c:pt>
                <c:pt idx="1">
                  <c:v>0</c:v>
                </c:pt>
                <c:pt idx="2">
                  <c:v>0.79090909090909089</c:v>
                </c:pt>
                <c:pt idx="3">
                  <c:v>0.14545454545454545</c:v>
                </c:pt>
                <c:pt idx="4">
                  <c:v>5.4545454545454543E-2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8.1818181818181818E-2</c:v>
                </c:pt>
              </c:numCache>
            </c:numRef>
          </c:val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75"/>
        <c:overlap val="-25"/>
        <c:axId val="135258112"/>
        <c:axId val="135260032"/>
      </c:barChart>
      <c:catAx>
        <c:axId val="135258112"/>
        <c:scaling>
          <c:orientation val="maxMin"/>
        </c:scaling>
        <c:delete val="0"/>
        <c:axPos val="l"/>
        <c:majorTickMark val="none"/>
        <c:minorTickMark val="none"/>
        <c:tickLblPos val="nextTo"/>
        <c:crossAx val="135260032"/>
        <c:crosses val="autoZero"/>
        <c:auto val="1"/>
        <c:lblAlgn val="ctr"/>
        <c:lblOffset val="100"/>
        <c:noMultiLvlLbl val="0"/>
      </c:catAx>
      <c:valAx>
        <c:axId val="135260032"/>
        <c:scaling>
          <c:orientation val="minMax"/>
          <c:max val="1"/>
          <c:min val="0"/>
        </c:scaling>
        <c:delete val="0"/>
        <c:axPos val="t"/>
        <c:majorGridlines>
          <c:spPr>
            <a:ln>
              <a:solidFill>
                <a:schemeClr val="bg1">
                  <a:lumMod val="85000"/>
                </a:schemeClr>
              </a:solidFill>
            </a:ln>
          </c:spPr>
        </c:majorGridlines>
        <c:numFmt formatCode="0.0%" sourceLinked="1"/>
        <c:majorTickMark val="none"/>
        <c:minorTickMark val="none"/>
        <c:tickLblPos val="nextTo"/>
        <c:spPr>
          <a:ln w="9525">
            <a:noFill/>
          </a:ln>
        </c:spPr>
        <c:crossAx val="135258112"/>
        <c:crosses val="autoZero"/>
        <c:crossBetween val="between"/>
        <c:majorUnit val="0.2"/>
      </c:valAx>
      <c:spPr>
        <a:ln>
          <a:solidFill>
            <a:schemeClr val="accent1"/>
          </a:solidFill>
        </a:ln>
      </c:spPr>
    </c:plotArea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53</xdr:row>
      <xdr:rowOff>19050</xdr:rowOff>
    </xdr:from>
    <xdr:to>
      <xdr:col>2</xdr:col>
      <xdr:colOff>685800</xdr:colOff>
      <xdr:row>53</xdr:row>
      <xdr:rowOff>3933825</xdr:rowOff>
    </xdr:to>
    <xdr:graphicFrame macro="">
      <xdr:nvGraphicFramePr>
        <xdr:cNvPr id="3" name="Diagramm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QE_Teilnehmend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ohdaten"/>
      <sheetName val="Metadaten"/>
    </sheetNames>
    <sheetDataSet>
      <sheetData sheetId="0">
        <row r="1">
          <cell r="A1" t="str">
            <v>beneficiary_name</v>
          </cell>
          <cell r="B1" t="str">
            <v>nuts1</v>
          </cell>
          <cell r="C1" t="str">
            <v>regioncategory_id</v>
          </cell>
          <cell r="D1" t="str">
            <v>gender</v>
          </cell>
          <cell r="E1" t="str">
            <v>personal_id</v>
          </cell>
          <cell r="F1" t="str">
            <v>start_date</v>
          </cell>
          <cell r="G1" t="str">
            <v>planned_end_date</v>
          </cell>
          <cell r="H1" t="str">
            <v>end_date</v>
          </cell>
          <cell r="I1" t="str">
            <v>has_errors</v>
          </cell>
          <cell r="J1" t="str">
            <v>valid</v>
          </cell>
          <cell r="K1" t="str">
            <v>da_disabled</v>
          </cell>
          <cell r="L1" t="str">
            <v>da_migrant</v>
          </cell>
          <cell r="M1" t="str">
            <v>da_minority</v>
          </cell>
          <cell r="N1" t="str">
            <v>da_other_disadvantage</v>
          </cell>
          <cell r="O1" t="str">
            <v>da_resident</v>
          </cell>
          <cell r="P1" t="str">
            <v>edu_attaiment_vocational_inside_category</v>
          </cell>
          <cell r="Q1" t="str">
            <v>edu_attaiment_vocational_inside_category_other</v>
          </cell>
          <cell r="R1" t="str">
            <v>edu_attaiment_vocational_outside</v>
          </cell>
          <cell r="S1" t="str">
            <v>edu_attaiment_vocational_outside_category</v>
          </cell>
          <cell r="T1" t="str">
            <v>edu_attaiment_vocational_outside_category_academic</v>
          </cell>
          <cell r="U1" t="str">
            <v>edu_attaiment_vocational_outside_category_other</v>
          </cell>
          <cell r="V1" t="str">
            <v>edu_attainment_school</v>
          </cell>
          <cell r="W1" t="str">
            <v>edu_attainment_vocational</v>
          </cell>
          <cell r="X1" t="str">
            <v>edu_vocational_xp_after_school_in_job</v>
          </cell>
          <cell r="Y1" t="str">
            <v>edu_vocational_xp_all</v>
          </cell>
          <cell r="Z1" t="str">
            <v>edu_vocational_xp_education</v>
          </cell>
          <cell r="AA1" t="str">
            <v>edu_vocational_xp_in_job</v>
          </cell>
          <cell r="AB1" t="str">
            <v>hh_dependentchildren</v>
          </cell>
          <cell r="AC1" t="str">
            <v>hh_employed</v>
          </cell>
          <cell r="AD1" t="str">
            <v>hh_singleparent_depended</v>
          </cell>
          <cell r="AE1" t="str">
            <v>industry</v>
          </cell>
          <cell r="AF1" t="str">
            <v>learning_place_practise</v>
          </cell>
          <cell r="AG1" t="str">
            <v>learning_place_school</v>
          </cell>
          <cell r="AH1" t="str">
            <v>learning_self</v>
          </cell>
          <cell r="AI1" t="str">
            <v>lm_employment_category_education_enterprise</v>
          </cell>
          <cell r="AJ1" t="str">
            <v>lm_employment_category_education_school</v>
          </cell>
          <cell r="AK1" t="str">
            <v>lm_employment_category_employed</v>
          </cell>
          <cell r="AL1" t="str">
            <v>lm_employment_category_fulltime_student</v>
          </cell>
          <cell r="AM1" t="str">
            <v>lm_employment_category_inactive</v>
          </cell>
          <cell r="AN1" t="str">
            <v>lm_employment_category_lookingforwork</v>
          </cell>
          <cell r="AO1" t="str">
            <v>lm_employment_category_school</v>
          </cell>
          <cell r="AP1" t="str">
            <v>lm_employment_category_selfemployed</v>
          </cell>
          <cell r="AQ1" t="str">
            <v>lm_employment_category_training</v>
          </cell>
          <cell r="AR1" t="str">
            <v>lm_employment_category_underemployed</v>
          </cell>
          <cell r="AS1" t="str">
            <v>lm_employment_category_unemployed</v>
          </cell>
          <cell r="AT1" t="str">
            <v>lm_employment_category_unemployement_duration</v>
          </cell>
          <cell r="AU1" t="str">
            <v>lm_employment_category_unemployment_type</v>
          </cell>
          <cell r="AV1" t="str">
            <v>lm_employment_supportpurchased</v>
          </cell>
          <cell r="AW1" t="str">
            <v>misc_german_nationality</v>
          </cell>
          <cell r="AX1" t="str">
            <v>project_working_time</v>
          </cell>
          <cell r="AY1" t="str">
            <v>job_organisation</v>
          </cell>
          <cell r="AZ1" t="str">
            <v>job_organisation_horts</v>
          </cell>
          <cell r="BA1" t="str">
            <v>job_organisation_kitas</v>
          </cell>
          <cell r="BB1" t="str">
            <v>job_organisation_others</v>
          </cell>
          <cell r="BC1" t="str">
            <v>job_organisation_others_else</v>
          </cell>
          <cell r="BD1" t="str">
            <v>job_place</v>
          </cell>
          <cell r="BE1" t="str">
            <v>job_place_else</v>
          </cell>
          <cell r="BF1" t="str">
            <v>job_position</v>
          </cell>
          <cell r="BG1" t="str">
            <v>job_position_else</v>
          </cell>
          <cell r="BH1" t="str">
            <v>new_job_in_4weeks</v>
          </cell>
          <cell r="BI1" t="str">
            <v>new_job_in_future</v>
          </cell>
          <cell r="BJ1" t="str">
            <v>new_job_or_self_employed</v>
          </cell>
          <cell r="BK1" t="str">
            <v>new_job_search</v>
          </cell>
          <cell r="BL1" t="str">
            <v>new_qualification</v>
          </cell>
          <cell r="BM1" t="str">
            <v>new_qualification_type</v>
          </cell>
          <cell r="BN1" t="str">
            <v>new_qualification_type_else</v>
          </cell>
          <cell r="BO1" t="str">
            <v>reason_for_cancel</v>
          </cell>
          <cell r="BP1" t="str">
            <v>reason_for_cancel_else_reason</v>
          </cell>
          <cell r="BQ1" t="str">
            <v>school_job_education</v>
          </cell>
          <cell r="BR1" t="str">
            <v>status_end_measure</v>
          </cell>
          <cell r="BS1" t="str">
            <v>worktime</v>
          </cell>
          <cell r="BT1" t="str">
            <v>beneficiary_id</v>
          </cell>
          <cell r="BU1" t="str">
            <v>organisation_name</v>
          </cell>
          <cell r="BV1" t="str">
            <v>project_name</v>
          </cell>
          <cell r="BW1" t="str">
            <v>participant_uuid</v>
          </cell>
          <cell r="BX1" t="str">
            <v>age</v>
          </cell>
          <cell r="BY1" t="str">
            <v>completeness_entry</v>
          </cell>
          <cell r="BZ1" t="str">
            <v>completeness_exit</v>
          </cell>
          <cell r="CA1" t="str">
            <v>year_of_entry</v>
          </cell>
          <cell r="CB1" t="str">
            <v>year_of_exit</v>
          </cell>
          <cell r="CC1" t="str">
            <v>CO01</v>
          </cell>
          <cell r="CD1" t="str">
            <v>CO02</v>
          </cell>
          <cell r="CE1" t="str">
            <v>CO03</v>
          </cell>
          <cell r="CF1" t="str">
            <v>CO04</v>
          </cell>
          <cell r="CG1" t="str">
            <v>CO05</v>
          </cell>
          <cell r="CH1" t="str">
            <v>CO06</v>
          </cell>
          <cell r="CI1" t="str">
            <v>CO07</v>
          </cell>
          <cell r="CJ1" t="str">
            <v>CO08</v>
          </cell>
          <cell r="CK1" t="str">
            <v>CO09</v>
          </cell>
          <cell r="CL1" t="str">
            <v>CO10</v>
          </cell>
          <cell r="CM1" t="str">
            <v>CO11</v>
          </cell>
          <cell r="CN1" t="str">
            <v>CO12</v>
          </cell>
          <cell r="CO1" t="str">
            <v>CO13</v>
          </cell>
          <cell r="CP1" t="str">
            <v>CO14</v>
          </cell>
          <cell r="CQ1" t="str">
            <v>CO15</v>
          </cell>
          <cell r="CR1" t="str">
            <v>CO16</v>
          </cell>
          <cell r="CS1" t="str">
            <v>CO17</v>
          </cell>
          <cell r="CT1" t="str">
            <v>CO18</v>
          </cell>
          <cell r="CU1" t="str">
            <v>CR01</v>
          </cell>
          <cell r="CV1" t="str">
            <v>CR02</v>
          </cell>
          <cell r="CW1" t="str">
            <v>CR03</v>
          </cell>
          <cell r="CX1" t="str">
            <v>CR04</v>
          </cell>
          <cell r="CY1" t="str">
            <v>CR05</v>
          </cell>
          <cell r="CZ1" t="str">
            <v>C1.1</v>
          </cell>
        </row>
        <row r="2">
          <cell r="A2" t="str">
            <v>TEST</v>
          </cell>
          <cell r="B2" t="str">
            <v>DE7</v>
          </cell>
          <cell r="C2">
            <v>1</v>
          </cell>
          <cell r="D2">
            <v>1</v>
          </cell>
          <cell r="E2" t="str">
            <v>QE-0002-000001</v>
          </cell>
          <cell r="F2">
            <v>42583</v>
          </cell>
          <cell r="G2">
            <v>43677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1</v>
          </cell>
          <cell r="R2">
            <v>1</v>
          </cell>
          <cell r="S2">
            <v>12</v>
          </cell>
          <cell r="V2">
            <v>7</v>
          </cell>
          <cell r="W2">
            <v>1</v>
          </cell>
          <cell r="Y2">
            <v>20</v>
          </cell>
          <cell r="AA2">
            <v>10</v>
          </cell>
          <cell r="AB2">
            <v>0</v>
          </cell>
          <cell r="AC2">
            <v>1</v>
          </cell>
          <cell r="AD2">
            <v>0</v>
          </cell>
          <cell r="AE2" t="str">
            <v>{10,15,19,""}</v>
          </cell>
          <cell r="AF2">
            <v>20</v>
          </cell>
          <cell r="AG2">
            <v>22</v>
          </cell>
          <cell r="AH2">
            <v>4</v>
          </cell>
          <cell r="AI2">
            <v>0</v>
          </cell>
          <cell r="AJ2">
            <v>0</v>
          </cell>
          <cell r="AK2">
            <v>1</v>
          </cell>
          <cell r="AL2">
            <v>0</v>
          </cell>
          <cell r="AM2">
            <v>0</v>
          </cell>
          <cell r="AN2">
            <v>0</v>
          </cell>
          <cell r="AO2">
            <v>0</v>
          </cell>
          <cell r="AP2">
            <v>0</v>
          </cell>
          <cell r="AQ2">
            <v>0</v>
          </cell>
          <cell r="AR2">
            <v>0</v>
          </cell>
          <cell r="AS2">
            <v>0</v>
          </cell>
          <cell r="AV2">
            <v>0</v>
          </cell>
          <cell r="AW2">
            <v>1</v>
          </cell>
          <cell r="AX2">
            <v>20</v>
          </cell>
          <cell r="BT2" t="str">
            <v>QE.0002.15</v>
          </cell>
          <cell r="BU2" t="str">
            <v>QE Paedagogische Akademie Elisabethenstift Darmstadt</v>
          </cell>
          <cell r="BV2" t="str">
            <v>Quereinstieg – Männer und Frauen in Kitas</v>
          </cell>
          <cell r="BW2" t="str">
            <v>be392441-9c8f-4df4-af4f-38ff22fc2259</v>
          </cell>
          <cell r="BX2">
            <v>36</v>
          </cell>
          <cell r="BY2">
            <v>100</v>
          </cell>
          <cell r="BZ2">
            <v>0</v>
          </cell>
          <cell r="CA2">
            <v>2016</v>
          </cell>
          <cell r="CC2" t="b">
            <v>0</v>
          </cell>
          <cell r="CD2" t="b">
            <v>0</v>
          </cell>
          <cell r="CE2" t="b">
            <v>0</v>
          </cell>
          <cell r="CF2" t="b">
            <v>0</v>
          </cell>
          <cell r="CG2" t="b">
            <v>1</v>
          </cell>
          <cell r="CH2" t="b">
            <v>0</v>
          </cell>
          <cell r="CI2" t="b">
            <v>0</v>
          </cell>
          <cell r="CJ2" t="b">
            <v>0</v>
          </cell>
          <cell r="CK2" t="b">
            <v>0</v>
          </cell>
          <cell r="CL2" t="b">
            <v>1</v>
          </cell>
          <cell r="CM2" t="b">
            <v>0</v>
          </cell>
          <cell r="CN2" t="b">
            <v>0</v>
          </cell>
          <cell r="CO2" t="b">
            <v>0</v>
          </cell>
          <cell r="CP2" t="b">
            <v>0</v>
          </cell>
          <cell r="CQ2" t="b">
            <v>0</v>
          </cell>
          <cell r="CR2" t="b">
            <v>0</v>
          </cell>
          <cell r="CS2" t="b">
            <v>0</v>
          </cell>
          <cell r="CT2" t="b">
            <v>0</v>
          </cell>
        </row>
        <row r="3">
          <cell r="A3" t="str">
            <v>TEST</v>
          </cell>
          <cell r="B3" t="str">
            <v>DE7</v>
          </cell>
          <cell r="C3">
            <v>1</v>
          </cell>
          <cell r="D3">
            <v>0</v>
          </cell>
          <cell r="E3" t="str">
            <v>QE-0002-000002</v>
          </cell>
          <cell r="F3">
            <v>42583</v>
          </cell>
          <cell r="G3">
            <v>43677</v>
          </cell>
          <cell r="K3">
            <v>0</v>
          </cell>
          <cell r="N3">
            <v>0</v>
          </cell>
          <cell r="O3">
            <v>1</v>
          </cell>
          <cell r="R3">
            <v>1</v>
          </cell>
          <cell r="S3">
            <v>21</v>
          </cell>
          <cell r="U3" t="str">
            <v>Bürokauffrau</v>
          </cell>
          <cell r="V3">
            <v>4</v>
          </cell>
          <cell r="W3">
            <v>1</v>
          </cell>
          <cell r="Y3">
            <v>2</v>
          </cell>
          <cell r="AA3">
            <v>1</v>
          </cell>
          <cell r="AB3">
            <v>1</v>
          </cell>
          <cell r="AC3">
            <v>1</v>
          </cell>
          <cell r="AD3">
            <v>0</v>
          </cell>
          <cell r="AE3" t="str">
            <v>{8,10,""}</v>
          </cell>
          <cell r="AF3">
            <v>20</v>
          </cell>
          <cell r="AG3">
            <v>22</v>
          </cell>
          <cell r="AH3">
            <v>4</v>
          </cell>
          <cell r="AI3">
            <v>0</v>
          </cell>
          <cell r="AJ3">
            <v>0</v>
          </cell>
          <cell r="AK3">
            <v>1</v>
          </cell>
          <cell r="AL3">
            <v>0</v>
          </cell>
          <cell r="AM3">
            <v>0</v>
          </cell>
          <cell r="AN3">
            <v>0</v>
          </cell>
          <cell r="AO3">
            <v>0</v>
          </cell>
          <cell r="AP3">
            <v>0</v>
          </cell>
          <cell r="AQ3">
            <v>0</v>
          </cell>
          <cell r="AR3">
            <v>0</v>
          </cell>
          <cell r="AS3">
            <v>0</v>
          </cell>
          <cell r="AV3">
            <v>0</v>
          </cell>
          <cell r="AW3">
            <v>0</v>
          </cell>
          <cell r="AX3">
            <v>20</v>
          </cell>
          <cell r="BT3" t="str">
            <v>QE.0002.15</v>
          </cell>
          <cell r="BU3" t="str">
            <v>QE Paedagogische Akademie Elisabethenstift Darmstadt</v>
          </cell>
          <cell r="BV3" t="str">
            <v>Quereinstieg – Männer und Frauen in Kitas</v>
          </cell>
          <cell r="BW3" t="str">
            <v>5efc4f69-f388-49ff-91ad-b3e58f3260f2</v>
          </cell>
          <cell r="BX3">
            <v>41</v>
          </cell>
          <cell r="BY3">
            <v>100</v>
          </cell>
          <cell r="BZ3">
            <v>0</v>
          </cell>
          <cell r="CA3">
            <v>2016</v>
          </cell>
          <cell r="CC3" t="b">
            <v>0</v>
          </cell>
          <cell r="CD3" t="b">
            <v>0</v>
          </cell>
          <cell r="CE3" t="b">
            <v>0</v>
          </cell>
          <cell r="CF3" t="b">
            <v>0</v>
          </cell>
          <cell r="CG3" t="b">
            <v>1</v>
          </cell>
          <cell r="CH3" t="b">
            <v>0</v>
          </cell>
          <cell r="CI3" t="b">
            <v>0</v>
          </cell>
          <cell r="CJ3" t="b">
            <v>0</v>
          </cell>
          <cell r="CK3" t="b">
            <v>0</v>
          </cell>
          <cell r="CL3" t="b">
            <v>1</v>
          </cell>
          <cell r="CM3" t="b">
            <v>0</v>
          </cell>
          <cell r="CN3" t="b">
            <v>0</v>
          </cell>
          <cell r="CO3" t="b">
            <v>0</v>
          </cell>
          <cell r="CP3" t="b">
            <v>0</v>
          </cell>
          <cell r="CQ3" t="b">
            <v>1</v>
          </cell>
          <cell r="CR3" t="b">
            <v>0</v>
          </cell>
          <cell r="CS3" t="b">
            <v>0</v>
          </cell>
          <cell r="CT3" t="b">
            <v>0</v>
          </cell>
        </row>
        <row r="4">
          <cell r="A4" t="str">
            <v>TEST</v>
          </cell>
          <cell r="B4" t="str">
            <v>DE7</v>
          </cell>
          <cell r="C4">
            <v>1</v>
          </cell>
          <cell r="D4">
            <v>1</v>
          </cell>
          <cell r="E4" t="str">
            <v>QE-0002-000003</v>
          </cell>
          <cell r="F4">
            <v>42583</v>
          </cell>
          <cell r="G4">
            <v>43677</v>
          </cell>
          <cell r="K4">
            <v>0</v>
          </cell>
          <cell r="L4">
            <v>1</v>
          </cell>
          <cell r="M4">
            <v>0</v>
          </cell>
          <cell r="N4">
            <v>0</v>
          </cell>
          <cell r="O4">
            <v>1</v>
          </cell>
          <cell r="R4">
            <v>1</v>
          </cell>
          <cell r="S4">
            <v>11</v>
          </cell>
          <cell r="V4">
            <v>8</v>
          </cell>
          <cell r="W4">
            <v>1</v>
          </cell>
          <cell r="Y4">
            <v>15</v>
          </cell>
          <cell r="AA4">
            <v>5</v>
          </cell>
          <cell r="AB4">
            <v>0</v>
          </cell>
          <cell r="AC4">
            <v>0</v>
          </cell>
          <cell r="AD4">
            <v>0</v>
          </cell>
          <cell r="AE4" t="str">
            <v>{1,6,7,9,10,18,19,20,""}</v>
          </cell>
          <cell r="AF4">
            <v>20</v>
          </cell>
          <cell r="AG4">
            <v>22</v>
          </cell>
          <cell r="AH4">
            <v>4</v>
          </cell>
          <cell r="AI4">
            <v>0</v>
          </cell>
          <cell r="AJ4">
            <v>0</v>
          </cell>
          <cell r="AK4">
            <v>0</v>
          </cell>
          <cell r="AL4">
            <v>0</v>
          </cell>
          <cell r="AM4">
            <v>0</v>
          </cell>
          <cell r="AN4">
            <v>0</v>
          </cell>
          <cell r="AO4">
            <v>0</v>
          </cell>
          <cell r="AP4">
            <v>0</v>
          </cell>
          <cell r="AQ4">
            <v>0</v>
          </cell>
          <cell r="AR4">
            <v>1</v>
          </cell>
          <cell r="AS4">
            <v>0</v>
          </cell>
          <cell r="AV4">
            <v>0</v>
          </cell>
          <cell r="AW4">
            <v>1</v>
          </cell>
          <cell r="AX4">
            <v>20</v>
          </cell>
          <cell r="BT4" t="str">
            <v>QE.0002.15</v>
          </cell>
          <cell r="BU4" t="str">
            <v>QE Paedagogische Akademie Elisabethenstift Darmstadt</v>
          </cell>
          <cell r="BV4" t="str">
            <v>Quereinstieg – Männer und Frauen in Kitas</v>
          </cell>
          <cell r="BW4" t="str">
            <v>b0b3141e-728b-4708-a6f5-a974a5555a1a</v>
          </cell>
          <cell r="BX4">
            <v>36</v>
          </cell>
          <cell r="BY4">
            <v>100</v>
          </cell>
          <cell r="BZ4">
            <v>0</v>
          </cell>
          <cell r="CA4">
            <v>2016</v>
          </cell>
          <cell r="CC4" t="b">
            <v>0</v>
          </cell>
          <cell r="CD4" t="b">
            <v>0</v>
          </cell>
          <cell r="CE4" t="b">
            <v>0</v>
          </cell>
          <cell r="CF4" t="b">
            <v>0</v>
          </cell>
          <cell r="CG4" t="b">
            <v>1</v>
          </cell>
          <cell r="CH4" t="b">
            <v>0</v>
          </cell>
          <cell r="CI4" t="b">
            <v>0</v>
          </cell>
          <cell r="CJ4" t="b">
            <v>0</v>
          </cell>
          <cell r="CK4" t="b">
            <v>0</v>
          </cell>
          <cell r="CL4" t="b">
            <v>1</v>
          </cell>
          <cell r="CM4" t="b">
            <v>0</v>
          </cell>
          <cell r="CN4" t="b">
            <v>0</v>
          </cell>
          <cell r="CO4" t="b">
            <v>0</v>
          </cell>
          <cell r="CP4" t="b">
            <v>0</v>
          </cell>
          <cell r="CQ4" t="b">
            <v>1</v>
          </cell>
          <cell r="CR4" t="b">
            <v>0</v>
          </cell>
          <cell r="CS4" t="b">
            <v>0</v>
          </cell>
          <cell r="CT4" t="b">
            <v>0</v>
          </cell>
        </row>
        <row r="5">
          <cell r="A5" t="str">
            <v>TEST</v>
          </cell>
          <cell r="B5" t="str">
            <v>DE7</v>
          </cell>
          <cell r="C5">
            <v>1</v>
          </cell>
          <cell r="D5">
            <v>1</v>
          </cell>
          <cell r="E5" t="str">
            <v>QE-0002-000004</v>
          </cell>
          <cell r="F5">
            <v>42583</v>
          </cell>
          <cell r="G5">
            <v>43677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1</v>
          </cell>
          <cell r="R5">
            <v>1</v>
          </cell>
          <cell r="S5">
            <v>19</v>
          </cell>
          <cell r="V5">
            <v>7</v>
          </cell>
          <cell r="W5">
            <v>1</v>
          </cell>
          <cell r="Y5">
            <v>5</v>
          </cell>
          <cell r="AA5">
            <v>2</v>
          </cell>
          <cell r="AB5">
            <v>0</v>
          </cell>
          <cell r="AC5">
            <v>1</v>
          </cell>
          <cell r="AD5">
            <v>0</v>
          </cell>
          <cell r="AE5" t="str">
            <v>{8,18,""}</v>
          </cell>
          <cell r="AF5">
            <v>20</v>
          </cell>
          <cell r="AG5">
            <v>22</v>
          </cell>
          <cell r="AH5">
            <v>4</v>
          </cell>
          <cell r="AI5">
            <v>0</v>
          </cell>
          <cell r="AJ5">
            <v>0</v>
          </cell>
          <cell r="AK5">
            <v>0</v>
          </cell>
          <cell r="AL5">
            <v>0</v>
          </cell>
          <cell r="AM5">
            <v>0</v>
          </cell>
          <cell r="AN5">
            <v>0</v>
          </cell>
          <cell r="AO5">
            <v>0</v>
          </cell>
          <cell r="AP5">
            <v>1</v>
          </cell>
          <cell r="AQ5">
            <v>0</v>
          </cell>
          <cell r="AR5">
            <v>0</v>
          </cell>
          <cell r="AS5">
            <v>0</v>
          </cell>
          <cell r="AV5">
            <v>0</v>
          </cell>
          <cell r="AW5">
            <v>1</v>
          </cell>
          <cell r="AX5">
            <v>20</v>
          </cell>
          <cell r="BT5" t="str">
            <v>QE.0002.15</v>
          </cell>
          <cell r="BU5" t="str">
            <v>QE Paedagogische Akademie Elisabethenstift Darmstadt</v>
          </cell>
          <cell r="BV5" t="str">
            <v>Quereinstieg – Männer und Frauen in Kitas</v>
          </cell>
          <cell r="BW5" t="str">
            <v>053ae179-0038-4138-b621-975ee77cdf6a</v>
          </cell>
          <cell r="BX5">
            <v>33</v>
          </cell>
          <cell r="BY5">
            <v>100</v>
          </cell>
          <cell r="BZ5">
            <v>0</v>
          </cell>
          <cell r="CA5">
            <v>2016</v>
          </cell>
          <cell r="CC5" t="b">
            <v>0</v>
          </cell>
          <cell r="CD5" t="b">
            <v>0</v>
          </cell>
          <cell r="CE5" t="b">
            <v>0</v>
          </cell>
          <cell r="CF5" t="b">
            <v>0</v>
          </cell>
          <cell r="CG5" t="b">
            <v>1</v>
          </cell>
          <cell r="CH5" t="b">
            <v>0</v>
          </cell>
          <cell r="CI5" t="b">
            <v>0</v>
          </cell>
          <cell r="CJ5" t="b">
            <v>0</v>
          </cell>
          <cell r="CK5" t="b">
            <v>0</v>
          </cell>
          <cell r="CL5" t="b">
            <v>1</v>
          </cell>
          <cell r="CM5" t="b">
            <v>0</v>
          </cell>
          <cell r="CN5" t="b">
            <v>0</v>
          </cell>
          <cell r="CO5" t="b">
            <v>0</v>
          </cell>
          <cell r="CP5" t="b">
            <v>0</v>
          </cell>
          <cell r="CQ5" t="b">
            <v>0</v>
          </cell>
          <cell r="CR5" t="b">
            <v>0</v>
          </cell>
          <cell r="CS5" t="b">
            <v>0</v>
          </cell>
          <cell r="CT5" t="b">
            <v>0</v>
          </cell>
        </row>
        <row r="6">
          <cell r="A6" t="str">
            <v>TEST</v>
          </cell>
          <cell r="B6" t="str">
            <v>DE7</v>
          </cell>
          <cell r="C6">
            <v>1</v>
          </cell>
          <cell r="D6">
            <v>1</v>
          </cell>
          <cell r="E6" t="str">
            <v>QE-0002-000005</v>
          </cell>
          <cell r="F6">
            <v>42583</v>
          </cell>
          <cell r="G6">
            <v>43677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1</v>
          </cell>
          <cell r="R6">
            <v>1</v>
          </cell>
          <cell r="S6">
            <v>8</v>
          </cell>
          <cell r="V6">
            <v>4</v>
          </cell>
          <cell r="W6">
            <v>1</v>
          </cell>
          <cell r="Y6">
            <v>20</v>
          </cell>
          <cell r="AA6">
            <v>18</v>
          </cell>
          <cell r="AB6">
            <v>0</v>
          </cell>
          <cell r="AC6">
            <v>1</v>
          </cell>
          <cell r="AD6">
            <v>0</v>
          </cell>
          <cell r="AE6" t="str">
            <v>{6,""}</v>
          </cell>
          <cell r="AF6">
            <v>20</v>
          </cell>
          <cell r="AG6">
            <v>22</v>
          </cell>
          <cell r="AH6">
            <v>4</v>
          </cell>
          <cell r="AI6">
            <v>0</v>
          </cell>
          <cell r="AJ6">
            <v>0</v>
          </cell>
          <cell r="AK6">
            <v>1</v>
          </cell>
          <cell r="AL6">
            <v>0</v>
          </cell>
          <cell r="AM6">
            <v>0</v>
          </cell>
          <cell r="AN6">
            <v>0</v>
          </cell>
          <cell r="AO6">
            <v>0</v>
          </cell>
          <cell r="AP6">
            <v>0</v>
          </cell>
          <cell r="AQ6">
            <v>0</v>
          </cell>
          <cell r="AR6">
            <v>0</v>
          </cell>
          <cell r="AS6">
            <v>0</v>
          </cell>
          <cell r="AV6">
            <v>0</v>
          </cell>
          <cell r="AW6">
            <v>1</v>
          </cell>
          <cell r="AX6">
            <v>20</v>
          </cell>
          <cell r="BT6" t="str">
            <v>QE.0002.15</v>
          </cell>
          <cell r="BU6" t="str">
            <v>QE Paedagogische Akademie Elisabethenstift Darmstadt</v>
          </cell>
          <cell r="BV6" t="str">
            <v>Quereinstieg – Männer und Frauen in Kitas</v>
          </cell>
          <cell r="BW6" t="str">
            <v>641ab2c8-bd7f-463c-aa4e-2ae9926797f4</v>
          </cell>
          <cell r="BX6">
            <v>38</v>
          </cell>
          <cell r="BY6">
            <v>100</v>
          </cell>
          <cell r="BZ6">
            <v>0</v>
          </cell>
          <cell r="CA6">
            <v>2016</v>
          </cell>
          <cell r="CC6" t="b">
            <v>0</v>
          </cell>
          <cell r="CD6" t="b">
            <v>0</v>
          </cell>
          <cell r="CE6" t="b">
            <v>0</v>
          </cell>
          <cell r="CF6" t="b">
            <v>0</v>
          </cell>
          <cell r="CG6" t="b">
            <v>1</v>
          </cell>
          <cell r="CH6" t="b">
            <v>0</v>
          </cell>
          <cell r="CI6" t="b">
            <v>0</v>
          </cell>
          <cell r="CJ6" t="b">
            <v>0</v>
          </cell>
          <cell r="CK6" t="b">
            <v>0</v>
          </cell>
          <cell r="CL6" t="b">
            <v>1</v>
          </cell>
          <cell r="CM6" t="b">
            <v>0</v>
          </cell>
          <cell r="CN6" t="b">
            <v>0</v>
          </cell>
          <cell r="CO6" t="b">
            <v>0</v>
          </cell>
          <cell r="CP6" t="b">
            <v>0</v>
          </cell>
          <cell r="CQ6" t="b">
            <v>0</v>
          </cell>
          <cell r="CR6" t="b">
            <v>0</v>
          </cell>
          <cell r="CS6" t="b">
            <v>0</v>
          </cell>
          <cell r="CT6" t="b">
            <v>0</v>
          </cell>
        </row>
        <row r="7">
          <cell r="A7" t="str">
            <v>TEST</v>
          </cell>
          <cell r="B7" t="str">
            <v>DE7</v>
          </cell>
          <cell r="C7">
            <v>1</v>
          </cell>
          <cell r="D7">
            <v>0</v>
          </cell>
          <cell r="E7" t="str">
            <v>QE-0002-000006</v>
          </cell>
          <cell r="F7">
            <v>42583</v>
          </cell>
          <cell r="G7">
            <v>43677</v>
          </cell>
          <cell r="H7">
            <v>42884</v>
          </cell>
          <cell r="K7">
            <v>0</v>
          </cell>
          <cell r="L7">
            <v>1</v>
          </cell>
          <cell r="M7">
            <v>0</v>
          </cell>
          <cell r="N7">
            <v>0</v>
          </cell>
          <cell r="O7">
            <v>1</v>
          </cell>
          <cell r="R7">
            <v>1</v>
          </cell>
          <cell r="S7">
            <v>3</v>
          </cell>
          <cell r="V7">
            <v>4</v>
          </cell>
          <cell r="W7">
            <v>1</v>
          </cell>
          <cell r="Y7">
            <v>16</v>
          </cell>
          <cell r="AA7">
            <v>10</v>
          </cell>
          <cell r="AB7">
            <v>0</v>
          </cell>
          <cell r="AC7">
            <v>0</v>
          </cell>
          <cell r="AD7">
            <v>0</v>
          </cell>
          <cell r="AE7" t="str">
            <v>{10,17,""}</v>
          </cell>
          <cell r="AF7">
            <v>20</v>
          </cell>
          <cell r="AG7">
            <v>22</v>
          </cell>
          <cell r="AH7">
            <v>4</v>
          </cell>
          <cell r="AI7">
            <v>0</v>
          </cell>
          <cell r="AJ7">
            <v>0</v>
          </cell>
          <cell r="AK7">
            <v>0</v>
          </cell>
          <cell r="AL7">
            <v>0</v>
          </cell>
          <cell r="AM7">
            <v>0</v>
          </cell>
          <cell r="AN7">
            <v>1</v>
          </cell>
          <cell r="AO7">
            <v>0</v>
          </cell>
          <cell r="AP7">
            <v>0</v>
          </cell>
          <cell r="AQ7">
            <v>0</v>
          </cell>
          <cell r="AR7">
            <v>0</v>
          </cell>
          <cell r="AS7">
            <v>1</v>
          </cell>
          <cell r="AT7">
            <v>9</v>
          </cell>
          <cell r="AV7">
            <v>1</v>
          </cell>
          <cell r="AW7">
            <v>1</v>
          </cell>
          <cell r="AX7">
            <v>20</v>
          </cell>
          <cell r="AY7">
            <v>1</v>
          </cell>
          <cell r="AZ7">
            <v>0</v>
          </cell>
          <cell r="BA7">
            <v>1</v>
          </cell>
          <cell r="BB7">
            <v>0</v>
          </cell>
          <cell r="BH7">
            <v>0</v>
          </cell>
          <cell r="BJ7">
            <v>1</v>
          </cell>
          <cell r="BK7">
            <v>0</v>
          </cell>
          <cell r="BL7">
            <v>0</v>
          </cell>
          <cell r="BO7">
            <v>2</v>
          </cell>
          <cell r="BQ7">
            <v>0</v>
          </cell>
          <cell r="BR7">
            <v>1</v>
          </cell>
          <cell r="BT7" t="str">
            <v>QE.0002.15</v>
          </cell>
          <cell r="BU7" t="str">
            <v>QE Paedagogische Akademie Elisabethenstift Darmstadt</v>
          </cell>
          <cell r="BV7" t="str">
            <v>Quereinstieg – Männer und Frauen in Kitas</v>
          </cell>
          <cell r="BW7" t="str">
            <v>6298261f-2cfe-4d41-bd3d-c16258d99348</v>
          </cell>
          <cell r="BX7">
            <v>53</v>
          </cell>
          <cell r="BY7">
            <v>100</v>
          </cell>
          <cell r="BZ7">
            <v>100</v>
          </cell>
          <cell r="CA7">
            <v>2016</v>
          </cell>
          <cell r="CB7">
            <v>2017</v>
          </cell>
          <cell r="CC7" t="b">
            <v>1</v>
          </cell>
          <cell r="CD7" t="b">
            <v>0</v>
          </cell>
          <cell r="CE7" t="b">
            <v>0</v>
          </cell>
          <cell r="CF7" t="b">
            <v>0</v>
          </cell>
          <cell r="CG7" t="b">
            <v>0</v>
          </cell>
          <cell r="CH7" t="b">
            <v>0</v>
          </cell>
          <cell r="CI7" t="b">
            <v>0</v>
          </cell>
          <cell r="CJ7" t="b">
            <v>0</v>
          </cell>
          <cell r="CK7" t="b">
            <v>0</v>
          </cell>
          <cell r="CL7" t="b">
            <v>1</v>
          </cell>
          <cell r="CM7" t="b">
            <v>0</v>
          </cell>
          <cell r="CN7" t="b">
            <v>1</v>
          </cell>
          <cell r="CO7" t="b">
            <v>0</v>
          </cell>
          <cell r="CP7" t="b">
            <v>0</v>
          </cell>
          <cell r="CQ7" t="b">
            <v>1</v>
          </cell>
          <cell r="CR7" t="b">
            <v>0</v>
          </cell>
          <cell r="CS7" t="b">
            <v>0</v>
          </cell>
          <cell r="CT7" t="b">
            <v>0</v>
          </cell>
          <cell r="CU7" t="b">
            <v>0</v>
          </cell>
          <cell r="CV7" t="b">
            <v>0</v>
          </cell>
          <cell r="CW7" t="b">
            <v>0</v>
          </cell>
          <cell r="CX7" t="b">
            <v>1</v>
          </cell>
          <cell r="CY7" t="b">
            <v>1</v>
          </cell>
          <cell r="CZ7" t="b">
            <v>0</v>
          </cell>
        </row>
        <row r="8">
          <cell r="A8" t="str">
            <v>TEST</v>
          </cell>
          <cell r="B8" t="str">
            <v>DE7</v>
          </cell>
          <cell r="C8">
            <v>1</v>
          </cell>
          <cell r="D8">
            <v>1</v>
          </cell>
          <cell r="E8" t="str">
            <v>QE-0002-000007</v>
          </cell>
          <cell r="F8">
            <v>42583</v>
          </cell>
          <cell r="G8">
            <v>43677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1</v>
          </cell>
          <cell r="R8">
            <v>1</v>
          </cell>
          <cell r="S8">
            <v>21</v>
          </cell>
          <cell r="U8" t="str">
            <v>Drucker</v>
          </cell>
          <cell r="V8">
            <v>7</v>
          </cell>
          <cell r="W8">
            <v>1</v>
          </cell>
          <cell r="Y8">
            <v>6</v>
          </cell>
          <cell r="AA8">
            <v>6</v>
          </cell>
          <cell r="AB8">
            <v>0</v>
          </cell>
          <cell r="AC8">
            <v>0</v>
          </cell>
          <cell r="AD8">
            <v>0</v>
          </cell>
          <cell r="AE8" t="str">
            <v>{3,""}</v>
          </cell>
          <cell r="AF8">
            <v>20</v>
          </cell>
          <cell r="AG8">
            <v>22</v>
          </cell>
          <cell r="AH8">
            <v>4</v>
          </cell>
          <cell r="AI8">
            <v>0</v>
          </cell>
          <cell r="AJ8">
            <v>0</v>
          </cell>
          <cell r="AK8">
            <v>0</v>
          </cell>
          <cell r="AL8">
            <v>0</v>
          </cell>
          <cell r="AM8">
            <v>1</v>
          </cell>
          <cell r="AN8">
            <v>1</v>
          </cell>
          <cell r="AO8">
            <v>0</v>
          </cell>
          <cell r="AP8">
            <v>0</v>
          </cell>
          <cell r="AQ8">
            <v>0</v>
          </cell>
          <cell r="AR8">
            <v>0</v>
          </cell>
          <cell r="AS8">
            <v>0</v>
          </cell>
          <cell r="AV8">
            <v>0</v>
          </cell>
          <cell r="AW8">
            <v>1</v>
          </cell>
          <cell r="AX8">
            <v>20</v>
          </cell>
          <cell r="BT8" t="str">
            <v>QE.0002.15</v>
          </cell>
          <cell r="BU8" t="str">
            <v>QE Paedagogische Akademie Elisabethenstift Darmstadt</v>
          </cell>
          <cell r="BV8" t="str">
            <v>Quereinstieg – Männer und Frauen in Kitas</v>
          </cell>
          <cell r="BW8" t="str">
            <v>391ab7ce-d935-497a-83f6-a14e4ca079f1</v>
          </cell>
          <cell r="BX8">
            <v>50</v>
          </cell>
          <cell r="BY8">
            <v>100</v>
          </cell>
          <cell r="BZ8">
            <v>0</v>
          </cell>
          <cell r="CA8">
            <v>2016</v>
          </cell>
          <cell r="CC8" t="b">
            <v>0</v>
          </cell>
          <cell r="CD8" t="b">
            <v>0</v>
          </cell>
          <cell r="CE8" t="b">
            <v>1</v>
          </cell>
          <cell r="CF8" t="b">
            <v>1</v>
          </cell>
          <cell r="CG8" t="b">
            <v>0</v>
          </cell>
          <cell r="CH8" t="b">
            <v>0</v>
          </cell>
          <cell r="CI8" t="b">
            <v>0</v>
          </cell>
          <cell r="CJ8" t="b">
            <v>0</v>
          </cell>
          <cell r="CK8" t="b">
            <v>0</v>
          </cell>
          <cell r="CL8" t="b">
            <v>1</v>
          </cell>
          <cell r="CM8" t="b">
            <v>0</v>
          </cell>
          <cell r="CN8" t="b">
            <v>1</v>
          </cell>
          <cell r="CO8" t="b">
            <v>0</v>
          </cell>
          <cell r="CP8" t="b">
            <v>0</v>
          </cell>
          <cell r="CQ8" t="b">
            <v>0</v>
          </cell>
          <cell r="CR8" t="b">
            <v>0</v>
          </cell>
          <cell r="CS8" t="b">
            <v>0</v>
          </cell>
          <cell r="CT8" t="b">
            <v>0</v>
          </cell>
        </row>
        <row r="9">
          <cell r="A9" t="str">
            <v>TEST</v>
          </cell>
          <cell r="B9" t="str">
            <v>DE7</v>
          </cell>
          <cell r="C9">
            <v>1</v>
          </cell>
          <cell r="D9">
            <v>0</v>
          </cell>
          <cell r="E9" t="str">
            <v>QE-0002-000008</v>
          </cell>
          <cell r="F9">
            <v>42583</v>
          </cell>
          <cell r="G9">
            <v>43677</v>
          </cell>
          <cell r="K9">
            <v>0</v>
          </cell>
          <cell r="L9">
            <v>1</v>
          </cell>
          <cell r="M9">
            <v>0</v>
          </cell>
          <cell r="N9">
            <v>0</v>
          </cell>
          <cell r="O9">
            <v>1</v>
          </cell>
          <cell r="V9">
            <v>7</v>
          </cell>
          <cell r="W9">
            <v>0</v>
          </cell>
          <cell r="X9">
            <v>5</v>
          </cell>
          <cell r="AB9">
            <v>1</v>
          </cell>
          <cell r="AC9">
            <v>1</v>
          </cell>
          <cell r="AD9">
            <v>0</v>
          </cell>
          <cell r="AE9" t="str">
            <v>{9,""}</v>
          </cell>
          <cell r="AF9">
            <v>20</v>
          </cell>
          <cell r="AG9">
            <v>22</v>
          </cell>
          <cell r="AH9">
            <v>4</v>
          </cell>
          <cell r="AI9">
            <v>0</v>
          </cell>
          <cell r="AJ9">
            <v>0</v>
          </cell>
          <cell r="AK9">
            <v>0</v>
          </cell>
          <cell r="AL9">
            <v>0</v>
          </cell>
          <cell r="AM9">
            <v>1</v>
          </cell>
          <cell r="AN9">
            <v>0</v>
          </cell>
          <cell r="AO9">
            <v>0</v>
          </cell>
          <cell r="AP9">
            <v>0</v>
          </cell>
          <cell r="AQ9">
            <v>0</v>
          </cell>
          <cell r="AR9">
            <v>0</v>
          </cell>
          <cell r="AS9">
            <v>0</v>
          </cell>
          <cell r="AV9">
            <v>0</v>
          </cell>
          <cell r="AW9">
            <v>1</v>
          </cell>
          <cell r="AX9">
            <v>20</v>
          </cell>
          <cell r="BT9" t="str">
            <v>QE.0002.15</v>
          </cell>
          <cell r="BU9" t="str">
            <v>QE Paedagogische Akademie Elisabethenstift Darmstadt</v>
          </cell>
          <cell r="BV9" t="str">
            <v>Quereinstieg – Männer und Frauen in Kitas</v>
          </cell>
          <cell r="BW9" t="str">
            <v>0967086c-d7ff-41df-a87f-20ebf9674a51</v>
          </cell>
          <cell r="BX9">
            <v>36</v>
          </cell>
          <cell r="BY9">
            <v>100</v>
          </cell>
          <cell r="BZ9">
            <v>0</v>
          </cell>
          <cell r="CA9">
            <v>2016</v>
          </cell>
          <cell r="CC9" t="b">
            <v>0</v>
          </cell>
          <cell r="CD9" t="b">
            <v>0</v>
          </cell>
          <cell r="CE9" t="b">
            <v>1</v>
          </cell>
          <cell r="CF9" t="b">
            <v>1</v>
          </cell>
          <cell r="CG9" t="b">
            <v>0</v>
          </cell>
          <cell r="CH9" t="b">
            <v>0</v>
          </cell>
          <cell r="CI9" t="b">
            <v>0</v>
          </cell>
          <cell r="CJ9" t="b">
            <v>0</v>
          </cell>
          <cell r="CK9" t="b">
            <v>0</v>
          </cell>
          <cell r="CL9" t="b">
            <v>1</v>
          </cell>
          <cell r="CM9" t="b">
            <v>0</v>
          </cell>
          <cell r="CN9" t="b">
            <v>0</v>
          </cell>
          <cell r="CO9" t="b">
            <v>0</v>
          </cell>
          <cell r="CP9" t="b">
            <v>0</v>
          </cell>
          <cell r="CQ9" t="b">
            <v>1</v>
          </cell>
          <cell r="CR9" t="b">
            <v>0</v>
          </cell>
          <cell r="CS9" t="b">
            <v>0</v>
          </cell>
          <cell r="CT9" t="b">
            <v>0</v>
          </cell>
        </row>
        <row r="10">
          <cell r="A10" t="str">
            <v>TEST</v>
          </cell>
          <cell r="B10" t="str">
            <v>DE7</v>
          </cell>
          <cell r="C10">
            <v>1</v>
          </cell>
          <cell r="D10">
            <v>0</v>
          </cell>
          <cell r="E10" t="str">
            <v>QE-0002-000009</v>
          </cell>
          <cell r="F10">
            <v>42583</v>
          </cell>
          <cell r="G10">
            <v>43677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1</v>
          </cell>
          <cell r="R10">
            <v>1</v>
          </cell>
          <cell r="S10">
            <v>22</v>
          </cell>
          <cell r="T10" t="str">
            <v>Bauingenieurwesen</v>
          </cell>
          <cell r="V10">
            <v>7</v>
          </cell>
          <cell r="W10">
            <v>3</v>
          </cell>
          <cell r="Y10">
            <v>12</v>
          </cell>
          <cell r="AA10">
            <v>12</v>
          </cell>
          <cell r="AB10">
            <v>0</v>
          </cell>
          <cell r="AC10">
            <v>0</v>
          </cell>
          <cell r="AD10">
            <v>0</v>
          </cell>
          <cell r="AE10" t="str">
            <v>{4,6,""}</v>
          </cell>
          <cell r="AF10">
            <v>20</v>
          </cell>
          <cell r="AG10">
            <v>22</v>
          </cell>
          <cell r="AH10">
            <v>4</v>
          </cell>
          <cell r="AI10">
            <v>0</v>
          </cell>
          <cell r="AJ10">
            <v>0</v>
          </cell>
          <cell r="AK10">
            <v>1</v>
          </cell>
          <cell r="AL10">
            <v>0</v>
          </cell>
          <cell r="AM10">
            <v>0</v>
          </cell>
          <cell r="AN10">
            <v>1</v>
          </cell>
          <cell r="AO10">
            <v>0</v>
          </cell>
          <cell r="AP10">
            <v>0</v>
          </cell>
          <cell r="AQ10">
            <v>0</v>
          </cell>
          <cell r="AR10">
            <v>0</v>
          </cell>
          <cell r="AS10">
            <v>0</v>
          </cell>
          <cell r="AV10">
            <v>0</v>
          </cell>
          <cell r="AW10">
            <v>1</v>
          </cell>
          <cell r="AX10">
            <v>20</v>
          </cell>
          <cell r="BT10" t="str">
            <v>QE.0002.15</v>
          </cell>
          <cell r="BU10" t="str">
            <v>QE Paedagogische Akademie Elisabethenstift Darmstadt</v>
          </cell>
          <cell r="BV10" t="str">
            <v>Quereinstieg – Männer und Frauen in Kitas</v>
          </cell>
          <cell r="BW10" t="str">
            <v>202f9228-4e0b-4da7-aa40-41b737183639</v>
          </cell>
          <cell r="BX10">
            <v>40</v>
          </cell>
          <cell r="BY10">
            <v>100</v>
          </cell>
          <cell r="BZ10">
            <v>0</v>
          </cell>
          <cell r="CA10">
            <v>2016</v>
          </cell>
          <cell r="CC10" t="b">
            <v>0</v>
          </cell>
          <cell r="CD10" t="b">
            <v>0</v>
          </cell>
          <cell r="CE10" t="b">
            <v>0</v>
          </cell>
          <cell r="CF10" t="b">
            <v>0</v>
          </cell>
          <cell r="CG10" t="b">
            <v>1</v>
          </cell>
          <cell r="CH10" t="b">
            <v>0</v>
          </cell>
          <cell r="CI10" t="b">
            <v>0</v>
          </cell>
          <cell r="CJ10" t="b">
            <v>0</v>
          </cell>
          <cell r="CK10" t="b">
            <v>0</v>
          </cell>
          <cell r="CL10" t="b">
            <v>0</v>
          </cell>
          <cell r="CM10" t="b">
            <v>1</v>
          </cell>
          <cell r="CN10" t="b">
            <v>0</v>
          </cell>
          <cell r="CO10" t="b">
            <v>0</v>
          </cell>
          <cell r="CP10" t="b">
            <v>0</v>
          </cell>
          <cell r="CQ10" t="b">
            <v>0</v>
          </cell>
          <cell r="CR10" t="b">
            <v>0</v>
          </cell>
          <cell r="CS10" t="b">
            <v>0</v>
          </cell>
          <cell r="CT10" t="b">
            <v>0</v>
          </cell>
        </row>
        <row r="11">
          <cell r="A11" t="str">
            <v>TEST</v>
          </cell>
          <cell r="B11" t="str">
            <v>DE7</v>
          </cell>
          <cell r="C11">
            <v>1</v>
          </cell>
          <cell r="D11">
            <v>0</v>
          </cell>
          <cell r="E11" t="str">
            <v>QE-0002-000010</v>
          </cell>
          <cell r="F11">
            <v>42583</v>
          </cell>
          <cell r="G11">
            <v>43677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1</v>
          </cell>
          <cell r="V11">
            <v>4</v>
          </cell>
          <cell r="W11">
            <v>0</v>
          </cell>
          <cell r="X11">
            <v>15</v>
          </cell>
          <cell r="AB11">
            <v>1</v>
          </cell>
          <cell r="AC11">
            <v>0</v>
          </cell>
          <cell r="AD11">
            <v>1</v>
          </cell>
          <cell r="AE11" t="str">
            <v>{6,15,""}</v>
          </cell>
          <cell r="AF11">
            <v>20</v>
          </cell>
          <cell r="AG11">
            <v>22</v>
          </cell>
          <cell r="AH11">
            <v>4</v>
          </cell>
          <cell r="AI11">
            <v>0</v>
          </cell>
          <cell r="AJ11">
            <v>0</v>
          </cell>
          <cell r="AK11">
            <v>1</v>
          </cell>
          <cell r="AL11">
            <v>0</v>
          </cell>
          <cell r="AM11">
            <v>0</v>
          </cell>
          <cell r="AN11">
            <v>0</v>
          </cell>
          <cell r="AO11">
            <v>0</v>
          </cell>
          <cell r="AP11">
            <v>0</v>
          </cell>
          <cell r="AQ11">
            <v>0</v>
          </cell>
          <cell r="AR11">
            <v>0</v>
          </cell>
          <cell r="AS11">
            <v>0</v>
          </cell>
          <cell r="AV11">
            <v>0</v>
          </cell>
          <cell r="AW11">
            <v>1</v>
          </cell>
          <cell r="AX11">
            <v>20</v>
          </cell>
          <cell r="BT11" t="str">
            <v>QE.0002.15</v>
          </cell>
          <cell r="BU11" t="str">
            <v>QE Paedagogische Akademie Elisabethenstift Darmstadt</v>
          </cell>
          <cell r="BV11" t="str">
            <v>Quereinstieg – Männer und Frauen in Kitas</v>
          </cell>
          <cell r="BW11" t="str">
            <v>e31434ca-f96a-4c52-9f1d-4f541a9908ea</v>
          </cell>
          <cell r="BX11">
            <v>36</v>
          </cell>
          <cell r="BY11">
            <v>100</v>
          </cell>
          <cell r="BZ11">
            <v>0</v>
          </cell>
          <cell r="CA11">
            <v>2016</v>
          </cell>
          <cell r="CC11" t="b">
            <v>0</v>
          </cell>
          <cell r="CD11" t="b">
            <v>0</v>
          </cell>
          <cell r="CE11" t="b">
            <v>0</v>
          </cell>
          <cell r="CF11" t="b">
            <v>0</v>
          </cell>
          <cell r="CG11" t="b">
            <v>1</v>
          </cell>
          <cell r="CH11" t="b">
            <v>0</v>
          </cell>
          <cell r="CI11" t="b">
            <v>0</v>
          </cell>
          <cell r="CJ11" t="b">
            <v>0</v>
          </cell>
          <cell r="CK11" t="b">
            <v>1</v>
          </cell>
          <cell r="CL11" t="b">
            <v>0</v>
          </cell>
          <cell r="CM11" t="b">
            <v>0</v>
          </cell>
          <cell r="CN11" t="b">
            <v>0</v>
          </cell>
          <cell r="CO11" t="b">
            <v>0</v>
          </cell>
          <cell r="CP11" t="b">
            <v>1</v>
          </cell>
          <cell r="CQ11" t="b">
            <v>0</v>
          </cell>
          <cell r="CR11" t="b">
            <v>0</v>
          </cell>
          <cell r="CS11" t="b">
            <v>0</v>
          </cell>
          <cell r="CT11" t="b">
            <v>0</v>
          </cell>
        </row>
        <row r="12">
          <cell r="A12" t="str">
            <v>TEST</v>
          </cell>
          <cell r="B12" t="str">
            <v>DE7</v>
          </cell>
          <cell r="C12">
            <v>1</v>
          </cell>
          <cell r="D12">
            <v>0</v>
          </cell>
          <cell r="E12" t="str">
            <v>QE-0002-000011</v>
          </cell>
          <cell r="F12">
            <v>42583</v>
          </cell>
          <cell r="G12">
            <v>43677</v>
          </cell>
          <cell r="K12">
            <v>0</v>
          </cell>
          <cell r="L12">
            <v>1</v>
          </cell>
          <cell r="M12">
            <v>0</v>
          </cell>
          <cell r="N12">
            <v>0</v>
          </cell>
          <cell r="O12">
            <v>1</v>
          </cell>
          <cell r="V12">
            <v>4</v>
          </cell>
          <cell r="W12">
            <v>0</v>
          </cell>
          <cell r="X12">
            <v>24</v>
          </cell>
          <cell r="AB12">
            <v>0</v>
          </cell>
          <cell r="AC12">
            <v>1</v>
          </cell>
          <cell r="AD12">
            <v>0</v>
          </cell>
          <cell r="AE12" t="str">
            <v>{14,""}</v>
          </cell>
          <cell r="AF12">
            <v>20</v>
          </cell>
          <cell r="AG12">
            <v>22</v>
          </cell>
          <cell r="AH12">
            <v>4</v>
          </cell>
          <cell r="AI12">
            <v>0</v>
          </cell>
          <cell r="AJ12">
            <v>0</v>
          </cell>
          <cell r="AK12">
            <v>1</v>
          </cell>
          <cell r="AL12">
            <v>0</v>
          </cell>
          <cell r="AM12">
            <v>0</v>
          </cell>
          <cell r="AN12">
            <v>0</v>
          </cell>
          <cell r="AO12">
            <v>0</v>
          </cell>
          <cell r="AP12">
            <v>0</v>
          </cell>
          <cell r="AQ12">
            <v>0</v>
          </cell>
          <cell r="AR12">
            <v>0</v>
          </cell>
          <cell r="AS12">
            <v>0</v>
          </cell>
          <cell r="AV12">
            <v>0</v>
          </cell>
          <cell r="AW12">
            <v>1</v>
          </cell>
          <cell r="AX12">
            <v>20</v>
          </cell>
          <cell r="BT12" t="str">
            <v>QE.0002.15</v>
          </cell>
          <cell r="BU12" t="str">
            <v>QE Paedagogische Akademie Elisabethenstift Darmstadt</v>
          </cell>
          <cell r="BV12" t="str">
            <v>Quereinstieg – Männer und Frauen in Kitas</v>
          </cell>
          <cell r="BW12" t="str">
            <v>5501dbb5-11f7-4ab2-abed-7c29a382f743</v>
          </cell>
          <cell r="BX12">
            <v>52</v>
          </cell>
          <cell r="BY12">
            <v>100</v>
          </cell>
          <cell r="BZ12">
            <v>0</v>
          </cell>
          <cell r="CA12">
            <v>2016</v>
          </cell>
          <cell r="CC12" t="b">
            <v>0</v>
          </cell>
          <cell r="CD12" t="b">
            <v>0</v>
          </cell>
          <cell r="CE12" t="b">
            <v>0</v>
          </cell>
          <cell r="CF12" t="b">
            <v>0</v>
          </cell>
          <cell r="CG12" t="b">
            <v>1</v>
          </cell>
          <cell r="CH12" t="b">
            <v>0</v>
          </cell>
          <cell r="CI12" t="b">
            <v>0</v>
          </cell>
          <cell r="CJ12" t="b">
            <v>0</v>
          </cell>
          <cell r="CK12" t="b">
            <v>1</v>
          </cell>
          <cell r="CL12" t="b">
            <v>0</v>
          </cell>
          <cell r="CM12" t="b">
            <v>0</v>
          </cell>
          <cell r="CN12" t="b">
            <v>0</v>
          </cell>
          <cell r="CO12" t="b">
            <v>0</v>
          </cell>
          <cell r="CP12" t="b">
            <v>0</v>
          </cell>
          <cell r="CQ12" t="b">
            <v>1</v>
          </cell>
          <cell r="CR12" t="b">
            <v>0</v>
          </cell>
          <cell r="CS12" t="b">
            <v>0</v>
          </cell>
          <cell r="CT12" t="b">
            <v>0</v>
          </cell>
        </row>
        <row r="13">
          <cell r="A13" t="str">
            <v>TEST</v>
          </cell>
          <cell r="B13" t="str">
            <v>DE7</v>
          </cell>
          <cell r="C13">
            <v>1</v>
          </cell>
          <cell r="D13">
            <v>0</v>
          </cell>
          <cell r="E13" t="str">
            <v>QE-0002-000012</v>
          </cell>
          <cell r="F13">
            <v>42583</v>
          </cell>
          <cell r="G13">
            <v>43677</v>
          </cell>
          <cell r="K13">
            <v>0</v>
          </cell>
          <cell r="L13">
            <v>0</v>
          </cell>
          <cell r="M13">
            <v>0</v>
          </cell>
          <cell r="N13">
            <v>0</v>
          </cell>
          <cell r="O13">
            <v>1</v>
          </cell>
          <cell r="R13">
            <v>1</v>
          </cell>
          <cell r="S13">
            <v>13</v>
          </cell>
          <cell r="V13">
            <v>4</v>
          </cell>
          <cell r="W13">
            <v>1</v>
          </cell>
          <cell r="Y13">
            <v>15</v>
          </cell>
          <cell r="AA13">
            <v>15</v>
          </cell>
          <cell r="AB13">
            <v>1</v>
          </cell>
          <cell r="AC13">
            <v>1</v>
          </cell>
          <cell r="AD13">
            <v>0</v>
          </cell>
          <cell r="AE13" t="str">
            <v>{17,""}</v>
          </cell>
          <cell r="AF13">
            <v>20</v>
          </cell>
          <cell r="AG13">
            <v>22</v>
          </cell>
          <cell r="AH13">
            <v>4</v>
          </cell>
          <cell r="AI13">
            <v>0</v>
          </cell>
          <cell r="AJ13">
            <v>0</v>
          </cell>
          <cell r="AK13">
            <v>1</v>
          </cell>
          <cell r="AL13">
            <v>0</v>
          </cell>
          <cell r="AM13">
            <v>0</v>
          </cell>
          <cell r="AN13">
            <v>0</v>
          </cell>
          <cell r="AO13">
            <v>0</v>
          </cell>
          <cell r="AP13">
            <v>0</v>
          </cell>
          <cell r="AQ13">
            <v>0</v>
          </cell>
          <cell r="AR13">
            <v>0</v>
          </cell>
          <cell r="AS13">
            <v>0</v>
          </cell>
          <cell r="AV13">
            <v>0</v>
          </cell>
          <cell r="AW13">
            <v>1</v>
          </cell>
          <cell r="AX13">
            <v>20</v>
          </cell>
          <cell r="BT13" t="str">
            <v>QE.0002.15</v>
          </cell>
          <cell r="BU13" t="str">
            <v>QE Paedagogische Akademie Elisabethenstift Darmstadt</v>
          </cell>
          <cell r="BV13" t="str">
            <v>Quereinstieg – Männer und Frauen in Kitas</v>
          </cell>
          <cell r="BW13" t="str">
            <v>f4403b8a-febb-4d11-8cb3-880de8c94bfa</v>
          </cell>
          <cell r="BX13">
            <v>37</v>
          </cell>
          <cell r="BY13">
            <v>100</v>
          </cell>
          <cell r="BZ13">
            <v>0</v>
          </cell>
          <cell r="CA13">
            <v>2016</v>
          </cell>
          <cell r="CC13" t="b">
            <v>0</v>
          </cell>
          <cell r="CD13" t="b">
            <v>0</v>
          </cell>
          <cell r="CE13" t="b">
            <v>0</v>
          </cell>
          <cell r="CF13" t="b">
            <v>0</v>
          </cell>
          <cell r="CG13" t="b">
            <v>1</v>
          </cell>
          <cell r="CH13" t="b">
            <v>0</v>
          </cell>
          <cell r="CI13" t="b">
            <v>0</v>
          </cell>
          <cell r="CJ13" t="b">
            <v>0</v>
          </cell>
          <cell r="CK13" t="b">
            <v>0</v>
          </cell>
          <cell r="CL13" t="b">
            <v>1</v>
          </cell>
          <cell r="CM13" t="b">
            <v>0</v>
          </cell>
          <cell r="CN13" t="b">
            <v>0</v>
          </cell>
          <cell r="CO13" t="b">
            <v>0</v>
          </cell>
          <cell r="CP13" t="b">
            <v>0</v>
          </cell>
          <cell r="CQ13" t="b">
            <v>0</v>
          </cell>
          <cell r="CR13" t="b">
            <v>0</v>
          </cell>
          <cell r="CS13" t="b">
            <v>0</v>
          </cell>
          <cell r="CT13" t="b">
            <v>0</v>
          </cell>
        </row>
        <row r="14">
          <cell r="A14" t="str">
            <v>TEST</v>
          </cell>
          <cell r="B14" t="str">
            <v>DE7</v>
          </cell>
          <cell r="C14">
            <v>1</v>
          </cell>
          <cell r="D14">
            <v>0</v>
          </cell>
          <cell r="E14" t="str">
            <v>QE-0002-000013</v>
          </cell>
          <cell r="F14">
            <v>42583</v>
          </cell>
          <cell r="G14">
            <v>43677</v>
          </cell>
          <cell r="K14">
            <v>0</v>
          </cell>
          <cell r="N14">
            <v>0</v>
          </cell>
          <cell r="O14">
            <v>1</v>
          </cell>
          <cell r="R14">
            <v>1</v>
          </cell>
          <cell r="S14">
            <v>21</v>
          </cell>
          <cell r="U14" t="str">
            <v>Fremdsprachenkorrespondentin</v>
          </cell>
          <cell r="V14">
            <v>4</v>
          </cell>
          <cell r="W14">
            <v>1</v>
          </cell>
          <cell r="Y14">
            <v>2</v>
          </cell>
          <cell r="AA14">
            <v>0</v>
          </cell>
          <cell r="AB14">
            <v>1</v>
          </cell>
          <cell r="AC14">
            <v>0</v>
          </cell>
          <cell r="AD14">
            <v>0</v>
          </cell>
          <cell r="AE14" t="str">
            <v>{17,""}</v>
          </cell>
          <cell r="AF14">
            <v>20</v>
          </cell>
          <cell r="AG14">
            <v>22</v>
          </cell>
          <cell r="AH14">
            <v>4</v>
          </cell>
          <cell r="AI14">
            <v>0</v>
          </cell>
          <cell r="AJ14">
            <v>0</v>
          </cell>
          <cell r="AK14">
            <v>1</v>
          </cell>
          <cell r="AL14">
            <v>0</v>
          </cell>
          <cell r="AM14">
            <v>0</v>
          </cell>
          <cell r="AN14">
            <v>0</v>
          </cell>
          <cell r="AO14">
            <v>0</v>
          </cell>
          <cell r="AP14">
            <v>0</v>
          </cell>
          <cell r="AQ14">
            <v>0</v>
          </cell>
          <cell r="AR14">
            <v>0</v>
          </cell>
          <cell r="AS14">
            <v>0</v>
          </cell>
          <cell r="AV14">
            <v>0</v>
          </cell>
          <cell r="AW14">
            <v>0</v>
          </cell>
          <cell r="AX14">
            <v>20</v>
          </cell>
          <cell r="BT14" t="str">
            <v>QE.0002.15</v>
          </cell>
          <cell r="BU14" t="str">
            <v>QE Paedagogische Akademie Elisabethenstift Darmstadt</v>
          </cell>
          <cell r="BV14" t="str">
            <v>Quereinstieg – Männer und Frauen in Kitas</v>
          </cell>
          <cell r="BW14" t="str">
            <v>3cd76b0e-946a-4892-a20f-1b5b0612fe75</v>
          </cell>
          <cell r="BX14">
            <v>25</v>
          </cell>
          <cell r="BY14">
            <v>100</v>
          </cell>
          <cell r="BZ14">
            <v>0</v>
          </cell>
          <cell r="CA14">
            <v>2016</v>
          </cell>
          <cell r="CC14" t="b">
            <v>0</v>
          </cell>
          <cell r="CD14" t="b">
            <v>0</v>
          </cell>
          <cell r="CE14" t="b">
            <v>0</v>
          </cell>
          <cell r="CF14" t="b">
            <v>0</v>
          </cell>
          <cell r="CG14" t="b">
            <v>1</v>
          </cell>
          <cell r="CH14" t="b">
            <v>0</v>
          </cell>
          <cell r="CI14" t="b">
            <v>0</v>
          </cell>
          <cell r="CJ14" t="b">
            <v>0</v>
          </cell>
          <cell r="CK14" t="b">
            <v>0</v>
          </cell>
          <cell r="CL14" t="b">
            <v>1</v>
          </cell>
          <cell r="CM14" t="b">
            <v>0</v>
          </cell>
          <cell r="CN14" t="b">
            <v>0</v>
          </cell>
          <cell r="CO14" t="b">
            <v>0</v>
          </cell>
          <cell r="CP14" t="b">
            <v>0</v>
          </cell>
          <cell r="CQ14" t="b">
            <v>1</v>
          </cell>
          <cell r="CR14" t="b">
            <v>0</v>
          </cell>
          <cell r="CS14" t="b">
            <v>0</v>
          </cell>
          <cell r="CT14" t="b">
            <v>0</v>
          </cell>
        </row>
        <row r="15">
          <cell r="A15" t="str">
            <v>TEST</v>
          </cell>
          <cell r="B15" t="str">
            <v>DE7</v>
          </cell>
          <cell r="C15">
            <v>1</v>
          </cell>
          <cell r="D15">
            <v>1</v>
          </cell>
          <cell r="E15" t="str">
            <v>QE-0002-000014</v>
          </cell>
          <cell r="F15">
            <v>42583</v>
          </cell>
          <cell r="G15">
            <v>43677</v>
          </cell>
          <cell r="K15">
            <v>0</v>
          </cell>
          <cell r="L15">
            <v>0</v>
          </cell>
          <cell r="M15">
            <v>0</v>
          </cell>
          <cell r="N15">
            <v>0</v>
          </cell>
          <cell r="O15">
            <v>1</v>
          </cell>
          <cell r="V15">
            <v>7</v>
          </cell>
          <cell r="W15">
            <v>0</v>
          </cell>
          <cell r="X15">
            <v>5</v>
          </cell>
          <cell r="AB15">
            <v>0</v>
          </cell>
          <cell r="AC15">
            <v>1</v>
          </cell>
          <cell r="AD15">
            <v>0</v>
          </cell>
          <cell r="AE15" t="str">
            <v>{3,9,14,18,19,""}</v>
          </cell>
          <cell r="AF15">
            <v>20</v>
          </cell>
          <cell r="AG15">
            <v>22</v>
          </cell>
          <cell r="AH15">
            <v>4</v>
          </cell>
          <cell r="AI15">
            <v>0</v>
          </cell>
          <cell r="AJ15">
            <v>0</v>
          </cell>
          <cell r="AK15">
            <v>1</v>
          </cell>
          <cell r="AL15">
            <v>0</v>
          </cell>
          <cell r="AM15">
            <v>0</v>
          </cell>
          <cell r="AN15">
            <v>0</v>
          </cell>
          <cell r="AO15">
            <v>0</v>
          </cell>
          <cell r="AP15">
            <v>0</v>
          </cell>
          <cell r="AQ15">
            <v>0</v>
          </cell>
          <cell r="AR15">
            <v>0</v>
          </cell>
          <cell r="AS15">
            <v>0</v>
          </cell>
          <cell r="AV15">
            <v>0</v>
          </cell>
          <cell r="AW15">
            <v>1</v>
          </cell>
          <cell r="AX15">
            <v>20</v>
          </cell>
          <cell r="BT15" t="str">
            <v>QE.0002.15</v>
          </cell>
          <cell r="BU15" t="str">
            <v>QE Paedagogische Akademie Elisabethenstift Darmstadt</v>
          </cell>
          <cell r="BV15" t="str">
            <v>Quereinstieg – Männer und Frauen in Kitas</v>
          </cell>
          <cell r="BW15" t="str">
            <v>d237d856-1df8-4f88-8a52-5e31126fe623</v>
          </cell>
          <cell r="BX15">
            <v>39</v>
          </cell>
          <cell r="BY15">
            <v>100</v>
          </cell>
          <cell r="BZ15">
            <v>0</v>
          </cell>
          <cell r="CA15">
            <v>2016</v>
          </cell>
          <cell r="CC15" t="b">
            <v>0</v>
          </cell>
          <cell r="CD15" t="b">
            <v>0</v>
          </cell>
          <cell r="CE15" t="b">
            <v>0</v>
          </cell>
          <cell r="CF15" t="b">
            <v>0</v>
          </cell>
          <cell r="CG15" t="b">
            <v>1</v>
          </cell>
          <cell r="CH15" t="b">
            <v>0</v>
          </cell>
          <cell r="CI15" t="b">
            <v>0</v>
          </cell>
          <cell r="CJ15" t="b">
            <v>0</v>
          </cell>
          <cell r="CK15" t="b">
            <v>0</v>
          </cell>
          <cell r="CL15" t="b">
            <v>1</v>
          </cell>
          <cell r="CM15" t="b">
            <v>0</v>
          </cell>
          <cell r="CN15" t="b">
            <v>0</v>
          </cell>
          <cell r="CO15" t="b">
            <v>0</v>
          </cell>
          <cell r="CP15" t="b">
            <v>0</v>
          </cell>
          <cell r="CQ15" t="b">
            <v>0</v>
          </cell>
          <cell r="CR15" t="b">
            <v>0</v>
          </cell>
          <cell r="CS15" t="b">
            <v>0</v>
          </cell>
          <cell r="CT15" t="b">
            <v>0</v>
          </cell>
        </row>
        <row r="16">
          <cell r="A16" t="str">
            <v>TEST</v>
          </cell>
          <cell r="B16" t="str">
            <v>DE7</v>
          </cell>
          <cell r="C16">
            <v>1</v>
          </cell>
          <cell r="D16">
            <v>0</v>
          </cell>
          <cell r="E16" t="str">
            <v>QE-0002-000015</v>
          </cell>
          <cell r="F16">
            <v>42583</v>
          </cell>
          <cell r="G16">
            <v>43677</v>
          </cell>
          <cell r="K16">
            <v>0</v>
          </cell>
          <cell r="L16">
            <v>0</v>
          </cell>
          <cell r="M16">
            <v>0</v>
          </cell>
          <cell r="N16">
            <v>0</v>
          </cell>
          <cell r="O16">
            <v>1</v>
          </cell>
          <cell r="R16">
            <v>1</v>
          </cell>
          <cell r="S16">
            <v>16</v>
          </cell>
          <cell r="V16">
            <v>7</v>
          </cell>
          <cell r="W16">
            <v>1</v>
          </cell>
          <cell r="Y16">
            <v>18</v>
          </cell>
          <cell r="AA16">
            <v>18</v>
          </cell>
          <cell r="AB16">
            <v>1</v>
          </cell>
          <cell r="AC16">
            <v>1</v>
          </cell>
          <cell r="AD16">
            <v>0</v>
          </cell>
          <cell r="AE16" t="str">
            <v>{17,""}</v>
          </cell>
          <cell r="AF16">
            <v>20</v>
          </cell>
          <cell r="AG16">
            <v>22</v>
          </cell>
          <cell r="AH16">
            <v>4</v>
          </cell>
          <cell r="AI16">
            <v>0</v>
          </cell>
          <cell r="AJ16">
            <v>0</v>
          </cell>
          <cell r="AK16">
            <v>1</v>
          </cell>
          <cell r="AL16">
            <v>0</v>
          </cell>
          <cell r="AM16">
            <v>0</v>
          </cell>
          <cell r="AN16">
            <v>0</v>
          </cell>
          <cell r="AO16">
            <v>0</v>
          </cell>
          <cell r="AP16">
            <v>0</v>
          </cell>
          <cell r="AQ16">
            <v>0</v>
          </cell>
          <cell r="AR16">
            <v>0</v>
          </cell>
          <cell r="AS16">
            <v>0</v>
          </cell>
          <cell r="AV16">
            <v>0</v>
          </cell>
          <cell r="AW16">
            <v>1</v>
          </cell>
          <cell r="AX16">
            <v>20</v>
          </cell>
          <cell r="BT16" t="str">
            <v>QE.0002.15</v>
          </cell>
          <cell r="BU16" t="str">
            <v>QE Paedagogische Akademie Elisabethenstift Darmstadt</v>
          </cell>
          <cell r="BV16" t="str">
            <v>Quereinstieg – Männer und Frauen in Kitas</v>
          </cell>
          <cell r="BW16" t="str">
            <v>f913e844-be93-421b-8586-892630fc37d4</v>
          </cell>
          <cell r="BX16">
            <v>44</v>
          </cell>
          <cell r="BY16">
            <v>100</v>
          </cell>
          <cell r="BZ16">
            <v>0</v>
          </cell>
          <cell r="CA16">
            <v>2016</v>
          </cell>
          <cell r="CC16" t="b">
            <v>0</v>
          </cell>
          <cell r="CD16" t="b">
            <v>0</v>
          </cell>
          <cell r="CE16" t="b">
            <v>0</v>
          </cell>
          <cell r="CF16" t="b">
            <v>0</v>
          </cell>
          <cell r="CG16" t="b">
            <v>1</v>
          </cell>
          <cell r="CH16" t="b">
            <v>0</v>
          </cell>
          <cell r="CI16" t="b">
            <v>0</v>
          </cell>
          <cell r="CJ16" t="b">
            <v>0</v>
          </cell>
          <cell r="CK16" t="b">
            <v>0</v>
          </cell>
          <cell r="CL16" t="b">
            <v>1</v>
          </cell>
          <cell r="CM16" t="b">
            <v>0</v>
          </cell>
          <cell r="CN16" t="b">
            <v>0</v>
          </cell>
          <cell r="CO16" t="b">
            <v>0</v>
          </cell>
          <cell r="CP16" t="b">
            <v>0</v>
          </cell>
          <cell r="CQ16" t="b">
            <v>0</v>
          </cell>
          <cell r="CR16" t="b">
            <v>0</v>
          </cell>
          <cell r="CS16" t="b">
            <v>0</v>
          </cell>
          <cell r="CT16" t="b">
            <v>0</v>
          </cell>
        </row>
        <row r="17">
          <cell r="A17" t="str">
            <v>TEST</v>
          </cell>
          <cell r="B17" t="str">
            <v>DE7</v>
          </cell>
          <cell r="C17">
            <v>1</v>
          </cell>
          <cell r="D17">
            <v>0</v>
          </cell>
          <cell r="E17" t="str">
            <v>QE-0002-000016</v>
          </cell>
          <cell r="F17">
            <v>42583</v>
          </cell>
          <cell r="G17">
            <v>43677</v>
          </cell>
          <cell r="K17">
            <v>0</v>
          </cell>
          <cell r="N17">
            <v>0</v>
          </cell>
          <cell r="O17">
            <v>1</v>
          </cell>
          <cell r="R17">
            <v>1</v>
          </cell>
          <cell r="S17">
            <v>22</v>
          </cell>
          <cell r="T17" t="str">
            <v>Designerin</v>
          </cell>
          <cell r="V17">
            <v>8</v>
          </cell>
          <cell r="W17">
            <v>3</v>
          </cell>
          <cell r="Y17">
            <v>5</v>
          </cell>
          <cell r="AA17">
            <v>5</v>
          </cell>
          <cell r="AB17">
            <v>1</v>
          </cell>
          <cell r="AC17">
            <v>1</v>
          </cell>
          <cell r="AD17">
            <v>0</v>
          </cell>
          <cell r="AE17" t="str">
            <v>{10,""}</v>
          </cell>
          <cell r="AF17">
            <v>20</v>
          </cell>
          <cell r="AG17">
            <v>22</v>
          </cell>
          <cell r="AH17">
            <v>4</v>
          </cell>
          <cell r="AI17">
            <v>0</v>
          </cell>
          <cell r="AJ17">
            <v>0</v>
          </cell>
          <cell r="AK17">
            <v>0</v>
          </cell>
          <cell r="AL17">
            <v>0</v>
          </cell>
          <cell r="AM17">
            <v>0</v>
          </cell>
          <cell r="AN17">
            <v>0</v>
          </cell>
          <cell r="AO17">
            <v>0</v>
          </cell>
          <cell r="AP17">
            <v>0</v>
          </cell>
          <cell r="AQ17">
            <v>0</v>
          </cell>
          <cell r="AR17">
            <v>1</v>
          </cell>
          <cell r="AS17">
            <v>0</v>
          </cell>
          <cell r="AV17">
            <v>0</v>
          </cell>
          <cell r="AW17">
            <v>0</v>
          </cell>
          <cell r="AX17">
            <v>20</v>
          </cell>
          <cell r="BT17" t="str">
            <v>QE.0002.15</v>
          </cell>
          <cell r="BU17" t="str">
            <v>QE Paedagogische Akademie Elisabethenstift Darmstadt</v>
          </cell>
          <cell r="BV17" t="str">
            <v>Quereinstieg – Männer und Frauen in Kitas</v>
          </cell>
          <cell r="BW17" t="str">
            <v>842b11b4-e4d6-4a23-9c85-811cc98f38ab</v>
          </cell>
          <cell r="BX17">
            <v>42</v>
          </cell>
          <cell r="BY17">
            <v>100</v>
          </cell>
          <cell r="BZ17">
            <v>0</v>
          </cell>
          <cell r="CA17">
            <v>2016</v>
          </cell>
          <cell r="CC17" t="b">
            <v>0</v>
          </cell>
          <cell r="CD17" t="b">
            <v>0</v>
          </cell>
          <cell r="CE17" t="b">
            <v>0</v>
          </cell>
          <cell r="CF17" t="b">
            <v>0</v>
          </cell>
          <cell r="CG17" t="b">
            <v>1</v>
          </cell>
          <cell r="CH17" t="b">
            <v>0</v>
          </cell>
          <cell r="CI17" t="b">
            <v>0</v>
          </cell>
          <cell r="CJ17" t="b">
            <v>0</v>
          </cell>
          <cell r="CK17" t="b">
            <v>0</v>
          </cell>
          <cell r="CL17" t="b">
            <v>0</v>
          </cell>
          <cell r="CM17" t="b">
            <v>1</v>
          </cell>
          <cell r="CN17" t="b">
            <v>0</v>
          </cell>
          <cell r="CO17" t="b">
            <v>0</v>
          </cell>
          <cell r="CP17" t="b">
            <v>0</v>
          </cell>
          <cell r="CQ17" t="b">
            <v>1</v>
          </cell>
          <cell r="CR17" t="b">
            <v>0</v>
          </cell>
          <cell r="CS17" t="b">
            <v>0</v>
          </cell>
          <cell r="CT17" t="b">
            <v>0</v>
          </cell>
        </row>
        <row r="18">
          <cell r="A18" t="str">
            <v>TEST</v>
          </cell>
          <cell r="B18" t="str">
            <v>DE7</v>
          </cell>
          <cell r="C18">
            <v>1</v>
          </cell>
          <cell r="D18">
            <v>0</v>
          </cell>
          <cell r="E18" t="str">
            <v>QE-0002-000017</v>
          </cell>
          <cell r="F18">
            <v>42583</v>
          </cell>
          <cell r="G18">
            <v>43677</v>
          </cell>
          <cell r="K18">
            <v>0</v>
          </cell>
          <cell r="L18">
            <v>0</v>
          </cell>
          <cell r="M18">
            <v>0</v>
          </cell>
          <cell r="N18">
            <v>0</v>
          </cell>
          <cell r="O18">
            <v>1</v>
          </cell>
          <cell r="R18">
            <v>1</v>
          </cell>
          <cell r="S18">
            <v>21</v>
          </cell>
          <cell r="U18" t="str">
            <v>Hotelfachfrau</v>
          </cell>
          <cell r="V18">
            <v>4</v>
          </cell>
          <cell r="W18">
            <v>1</v>
          </cell>
          <cell r="Y18">
            <v>5</v>
          </cell>
          <cell r="AA18">
            <v>3</v>
          </cell>
          <cell r="AB18">
            <v>0</v>
          </cell>
          <cell r="AC18">
            <v>1</v>
          </cell>
          <cell r="AD18">
            <v>0</v>
          </cell>
          <cell r="AE18" t="str">
            <v>{9,10,""}</v>
          </cell>
          <cell r="AF18">
            <v>20</v>
          </cell>
          <cell r="AG18">
            <v>22</v>
          </cell>
          <cell r="AH18">
            <v>4</v>
          </cell>
          <cell r="AI18">
            <v>0</v>
          </cell>
          <cell r="AJ18">
            <v>0</v>
          </cell>
          <cell r="AK18">
            <v>1</v>
          </cell>
          <cell r="AL18">
            <v>0</v>
          </cell>
          <cell r="AM18">
            <v>0</v>
          </cell>
          <cell r="AN18">
            <v>0</v>
          </cell>
          <cell r="AO18">
            <v>0</v>
          </cell>
          <cell r="AP18">
            <v>0</v>
          </cell>
          <cell r="AQ18">
            <v>0</v>
          </cell>
          <cell r="AR18">
            <v>0</v>
          </cell>
          <cell r="AS18">
            <v>0</v>
          </cell>
          <cell r="AV18">
            <v>0</v>
          </cell>
          <cell r="AW18">
            <v>1</v>
          </cell>
          <cell r="AX18">
            <v>20</v>
          </cell>
          <cell r="BT18" t="str">
            <v>QE.0002.15</v>
          </cell>
          <cell r="BU18" t="str">
            <v>QE Paedagogische Akademie Elisabethenstift Darmstadt</v>
          </cell>
          <cell r="BV18" t="str">
            <v>Quereinstieg – Männer und Frauen in Kitas</v>
          </cell>
          <cell r="BW18" t="str">
            <v>39ae6f81-ba08-43ad-9ed9-42a8c435a0c6</v>
          </cell>
          <cell r="BX18">
            <v>25</v>
          </cell>
          <cell r="BY18">
            <v>100</v>
          </cell>
          <cell r="BZ18">
            <v>0</v>
          </cell>
          <cell r="CA18">
            <v>2016</v>
          </cell>
          <cell r="CC18" t="b">
            <v>0</v>
          </cell>
          <cell r="CD18" t="b">
            <v>0</v>
          </cell>
          <cell r="CE18" t="b">
            <v>0</v>
          </cell>
          <cell r="CF18" t="b">
            <v>0</v>
          </cell>
          <cell r="CG18" t="b">
            <v>1</v>
          </cell>
          <cell r="CH18" t="b">
            <v>0</v>
          </cell>
          <cell r="CI18" t="b">
            <v>0</v>
          </cell>
          <cell r="CJ18" t="b">
            <v>0</v>
          </cell>
          <cell r="CK18" t="b">
            <v>0</v>
          </cell>
          <cell r="CL18" t="b">
            <v>1</v>
          </cell>
          <cell r="CM18" t="b">
            <v>0</v>
          </cell>
          <cell r="CN18" t="b">
            <v>0</v>
          </cell>
          <cell r="CO18" t="b">
            <v>0</v>
          </cell>
          <cell r="CP18" t="b">
            <v>0</v>
          </cell>
          <cell r="CQ18" t="b">
            <v>0</v>
          </cell>
          <cell r="CR18" t="b">
            <v>0</v>
          </cell>
          <cell r="CS18" t="b">
            <v>0</v>
          </cell>
          <cell r="CT18" t="b">
            <v>0</v>
          </cell>
        </row>
        <row r="19">
          <cell r="A19" t="str">
            <v>TEST</v>
          </cell>
          <cell r="B19" t="str">
            <v>DE7</v>
          </cell>
          <cell r="C19">
            <v>1</v>
          </cell>
          <cell r="D19">
            <v>0</v>
          </cell>
          <cell r="E19" t="str">
            <v>QE-0002-000018</v>
          </cell>
          <cell r="F19">
            <v>42583</v>
          </cell>
          <cell r="G19">
            <v>43677</v>
          </cell>
          <cell r="K19">
            <v>0</v>
          </cell>
          <cell r="L19">
            <v>0</v>
          </cell>
          <cell r="M19">
            <v>0</v>
          </cell>
          <cell r="N19">
            <v>0</v>
          </cell>
          <cell r="O19">
            <v>1</v>
          </cell>
          <cell r="R19">
            <v>1</v>
          </cell>
          <cell r="S19">
            <v>9</v>
          </cell>
          <cell r="V19">
            <v>7</v>
          </cell>
          <cell r="W19">
            <v>1</v>
          </cell>
          <cell r="Y19">
            <v>30</v>
          </cell>
          <cell r="AA19">
            <v>28</v>
          </cell>
          <cell r="AB19">
            <v>1</v>
          </cell>
          <cell r="AC19">
            <v>1</v>
          </cell>
          <cell r="AD19">
            <v>0</v>
          </cell>
          <cell r="AE19" t="str">
            <v>{11,""}</v>
          </cell>
          <cell r="AF19">
            <v>20</v>
          </cell>
          <cell r="AG19">
            <v>22</v>
          </cell>
          <cell r="AH19">
            <v>4</v>
          </cell>
          <cell r="AI19">
            <v>0</v>
          </cell>
          <cell r="AJ19">
            <v>0</v>
          </cell>
          <cell r="AK19">
            <v>1</v>
          </cell>
          <cell r="AL19">
            <v>0</v>
          </cell>
          <cell r="AM19">
            <v>0</v>
          </cell>
          <cell r="AN19">
            <v>1</v>
          </cell>
          <cell r="AO19">
            <v>0</v>
          </cell>
          <cell r="AP19">
            <v>0</v>
          </cell>
          <cell r="AQ19">
            <v>0</v>
          </cell>
          <cell r="AR19">
            <v>0</v>
          </cell>
          <cell r="AS19">
            <v>0</v>
          </cell>
          <cell r="AV19">
            <v>0</v>
          </cell>
          <cell r="AW19">
            <v>1</v>
          </cell>
          <cell r="AX19">
            <v>20</v>
          </cell>
          <cell r="BT19" t="str">
            <v>QE.0002.15</v>
          </cell>
          <cell r="BU19" t="str">
            <v>QE Paedagogische Akademie Elisabethenstift Darmstadt</v>
          </cell>
          <cell r="BV19" t="str">
            <v>Quereinstieg – Männer und Frauen in Kitas</v>
          </cell>
          <cell r="BW19" t="str">
            <v>ab0dc28f-7abc-42aa-b339-3be46da849c3</v>
          </cell>
          <cell r="BX19">
            <v>50</v>
          </cell>
          <cell r="BY19">
            <v>100</v>
          </cell>
          <cell r="BZ19">
            <v>0</v>
          </cell>
          <cell r="CA19">
            <v>2016</v>
          </cell>
          <cell r="CC19" t="b">
            <v>0</v>
          </cell>
          <cell r="CD19" t="b">
            <v>0</v>
          </cell>
          <cell r="CE19" t="b">
            <v>0</v>
          </cell>
          <cell r="CF19" t="b">
            <v>0</v>
          </cell>
          <cell r="CG19" t="b">
            <v>1</v>
          </cell>
          <cell r="CH19" t="b">
            <v>0</v>
          </cell>
          <cell r="CI19" t="b">
            <v>0</v>
          </cell>
          <cell r="CJ19" t="b">
            <v>0</v>
          </cell>
          <cell r="CK19" t="b">
            <v>0</v>
          </cell>
          <cell r="CL19" t="b">
            <v>1</v>
          </cell>
          <cell r="CM19" t="b">
            <v>0</v>
          </cell>
          <cell r="CN19" t="b">
            <v>0</v>
          </cell>
          <cell r="CO19" t="b">
            <v>0</v>
          </cell>
          <cell r="CP19" t="b">
            <v>0</v>
          </cell>
          <cell r="CQ19" t="b">
            <v>0</v>
          </cell>
          <cell r="CR19" t="b">
            <v>0</v>
          </cell>
          <cell r="CS19" t="b">
            <v>0</v>
          </cell>
          <cell r="CT19" t="b">
            <v>0</v>
          </cell>
        </row>
        <row r="20">
          <cell r="A20" t="str">
            <v>TEST</v>
          </cell>
          <cell r="B20" t="str">
            <v>DE7</v>
          </cell>
          <cell r="C20">
            <v>1</v>
          </cell>
          <cell r="D20">
            <v>1</v>
          </cell>
          <cell r="E20" t="str">
            <v>QE-0002-000019</v>
          </cell>
          <cell r="F20">
            <v>42583</v>
          </cell>
          <cell r="G20">
            <v>43677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1</v>
          </cell>
          <cell r="R20">
            <v>1</v>
          </cell>
          <cell r="S20">
            <v>21</v>
          </cell>
          <cell r="U20" t="str">
            <v>Wasserversorgungstechniker</v>
          </cell>
          <cell r="V20">
            <v>4</v>
          </cell>
          <cell r="W20">
            <v>1</v>
          </cell>
          <cell r="Y20">
            <v>1</v>
          </cell>
          <cell r="AA20">
            <v>1</v>
          </cell>
          <cell r="AB20">
            <v>1</v>
          </cell>
          <cell r="AC20">
            <v>0</v>
          </cell>
          <cell r="AD20">
            <v>1</v>
          </cell>
          <cell r="AE20" t="str">
            <v>{5,""}</v>
          </cell>
          <cell r="AF20">
            <v>20</v>
          </cell>
          <cell r="AG20">
            <v>22</v>
          </cell>
          <cell r="AH20">
            <v>4</v>
          </cell>
          <cell r="AI20">
            <v>0</v>
          </cell>
          <cell r="AJ20">
            <v>0</v>
          </cell>
          <cell r="AK20">
            <v>0</v>
          </cell>
          <cell r="AL20">
            <v>0</v>
          </cell>
          <cell r="AM20">
            <v>0</v>
          </cell>
          <cell r="AN20">
            <v>0</v>
          </cell>
          <cell r="AO20">
            <v>0</v>
          </cell>
          <cell r="AP20">
            <v>0</v>
          </cell>
          <cell r="AQ20">
            <v>0</v>
          </cell>
          <cell r="AR20">
            <v>1</v>
          </cell>
          <cell r="AS20">
            <v>0</v>
          </cell>
          <cell r="AV20">
            <v>0</v>
          </cell>
          <cell r="AW20">
            <v>1</v>
          </cell>
          <cell r="AX20">
            <v>20</v>
          </cell>
          <cell r="BT20" t="str">
            <v>QE.0002.15</v>
          </cell>
          <cell r="BU20" t="str">
            <v>QE Paedagogische Akademie Elisabethenstift Darmstadt</v>
          </cell>
          <cell r="BV20" t="str">
            <v>Quereinstieg – Männer und Frauen in Kitas</v>
          </cell>
          <cell r="BW20" t="str">
            <v>7834780b-3221-48cb-b415-65bc5a740562</v>
          </cell>
          <cell r="BX20">
            <v>20</v>
          </cell>
          <cell r="BY20">
            <v>100</v>
          </cell>
          <cell r="BZ20">
            <v>0</v>
          </cell>
          <cell r="CA20">
            <v>2016</v>
          </cell>
          <cell r="CC20" t="b">
            <v>0</v>
          </cell>
          <cell r="CD20" t="b">
            <v>0</v>
          </cell>
          <cell r="CE20" t="b">
            <v>0</v>
          </cell>
          <cell r="CF20" t="b">
            <v>0</v>
          </cell>
          <cell r="CG20" t="b">
            <v>1</v>
          </cell>
          <cell r="CH20" t="b">
            <v>1</v>
          </cell>
          <cell r="CI20" t="b">
            <v>0</v>
          </cell>
          <cell r="CJ20" t="b">
            <v>0</v>
          </cell>
          <cell r="CK20" t="b">
            <v>0</v>
          </cell>
          <cell r="CL20" t="b">
            <v>1</v>
          </cell>
          <cell r="CM20" t="b">
            <v>0</v>
          </cell>
          <cell r="CN20" t="b">
            <v>0</v>
          </cell>
          <cell r="CO20" t="b">
            <v>0</v>
          </cell>
          <cell r="CP20" t="b">
            <v>1</v>
          </cell>
          <cell r="CQ20" t="b">
            <v>0</v>
          </cell>
          <cell r="CR20" t="b">
            <v>0</v>
          </cell>
          <cell r="CS20" t="b">
            <v>0</v>
          </cell>
          <cell r="CT20" t="b">
            <v>0</v>
          </cell>
        </row>
        <row r="21">
          <cell r="A21" t="str">
            <v>TEST</v>
          </cell>
          <cell r="B21" t="str">
            <v>DE7</v>
          </cell>
          <cell r="C21">
            <v>1</v>
          </cell>
          <cell r="D21">
            <v>1</v>
          </cell>
          <cell r="E21" t="str">
            <v>QE-0002-000020</v>
          </cell>
          <cell r="F21">
            <v>42583</v>
          </cell>
          <cell r="G21">
            <v>43677</v>
          </cell>
          <cell r="K21">
            <v>0</v>
          </cell>
          <cell r="L21">
            <v>0</v>
          </cell>
          <cell r="M21">
            <v>0</v>
          </cell>
          <cell r="N21">
            <v>0</v>
          </cell>
          <cell r="O21">
            <v>1</v>
          </cell>
          <cell r="R21">
            <v>1</v>
          </cell>
          <cell r="S21">
            <v>21</v>
          </cell>
          <cell r="U21" t="str">
            <v>Fitnesskaufmann</v>
          </cell>
          <cell r="V21">
            <v>4</v>
          </cell>
          <cell r="W21">
            <v>1</v>
          </cell>
          <cell r="Y21">
            <v>3</v>
          </cell>
          <cell r="AA21">
            <v>3</v>
          </cell>
          <cell r="AB21">
            <v>0</v>
          </cell>
          <cell r="AC21">
            <v>0</v>
          </cell>
          <cell r="AD21">
            <v>0</v>
          </cell>
          <cell r="AE21" t="str">
            <v>{8,17,19,""}</v>
          </cell>
          <cell r="AF21">
            <v>20</v>
          </cell>
          <cell r="AG21">
            <v>22</v>
          </cell>
          <cell r="AH21">
            <v>4</v>
          </cell>
          <cell r="AI21">
            <v>0</v>
          </cell>
          <cell r="AJ21">
            <v>0</v>
          </cell>
          <cell r="AK21">
            <v>1</v>
          </cell>
          <cell r="AL21">
            <v>0</v>
          </cell>
          <cell r="AM21">
            <v>0</v>
          </cell>
          <cell r="AN21">
            <v>0</v>
          </cell>
          <cell r="AO21">
            <v>0</v>
          </cell>
          <cell r="AP21">
            <v>0</v>
          </cell>
          <cell r="AQ21">
            <v>0</v>
          </cell>
          <cell r="AR21">
            <v>0</v>
          </cell>
          <cell r="AS21">
            <v>0</v>
          </cell>
          <cell r="AV21">
            <v>0</v>
          </cell>
          <cell r="AW21">
            <v>1</v>
          </cell>
          <cell r="AX21">
            <v>20</v>
          </cell>
          <cell r="BT21" t="str">
            <v>QE.0002.15</v>
          </cell>
          <cell r="BU21" t="str">
            <v>QE Paedagogische Akademie Elisabethenstift Darmstadt</v>
          </cell>
          <cell r="BV21" t="str">
            <v>Quereinstieg – Männer und Frauen in Kitas</v>
          </cell>
          <cell r="BW21" t="str">
            <v>4526df72-608e-4d17-8ecb-bf2b4e8f6a0f</v>
          </cell>
          <cell r="BX21">
            <v>28</v>
          </cell>
          <cell r="BY21">
            <v>100</v>
          </cell>
          <cell r="BZ21">
            <v>0</v>
          </cell>
          <cell r="CA21">
            <v>2016</v>
          </cell>
          <cell r="CC21" t="b">
            <v>0</v>
          </cell>
          <cell r="CD21" t="b">
            <v>0</v>
          </cell>
          <cell r="CE21" t="b">
            <v>0</v>
          </cell>
          <cell r="CF21" t="b">
            <v>0</v>
          </cell>
          <cell r="CG21" t="b">
            <v>1</v>
          </cell>
          <cell r="CH21" t="b">
            <v>0</v>
          </cell>
          <cell r="CI21" t="b">
            <v>0</v>
          </cell>
          <cell r="CJ21" t="b">
            <v>0</v>
          </cell>
          <cell r="CK21" t="b">
            <v>0</v>
          </cell>
          <cell r="CL21" t="b">
            <v>1</v>
          </cell>
          <cell r="CM21" t="b">
            <v>0</v>
          </cell>
          <cell r="CN21" t="b">
            <v>0</v>
          </cell>
          <cell r="CO21" t="b">
            <v>0</v>
          </cell>
          <cell r="CP21" t="b">
            <v>0</v>
          </cell>
          <cell r="CQ21" t="b">
            <v>0</v>
          </cell>
          <cell r="CR21" t="b">
            <v>0</v>
          </cell>
          <cell r="CS21" t="b">
            <v>0</v>
          </cell>
          <cell r="CT21" t="b">
            <v>0</v>
          </cell>
        </row>
        <row r="22">
          <cell r="A22" t="str">
            <v>TEST</v>
          </cell>
          <cell r="B22" t="str">
            <v>DE7</v>
          </cell>
          <cell r="C22">
            <v>1</v>
          </cell>
          <cell r="D22">
            <v>1</v>
          </cell>
          <cell r="E22" t="str">
            <v>QE-0002-000021</v>
          </cell>
          <cell r="F22">
            <v>42583</v>
          </cell>
          <cell r="G22">
            <v>43677</v>
          </cell>
          <cell r="K22">
            <v>0</v>
          </cell>
          <cell r="L22">
            <v>0</v>
          </cell>
          <cell r="M22">
            <v>0</v>
          </cell>
          <cell r="N22">
            <v>0</v>
          </cell>
          <cell r="O22">
            <v>1</v>
          </cell>
          <cell r="R22">
            <v>1</v>
          </cell>
          <cell r="S22">
            <v>21</v>
          </cell>
          <cell r="U22" t="str">
            <v>Bäcker</v>
          </cell>
          <cell r="V22">
            <v>4</v>
          </cell>
          <cell r="W22">
            <v>1</v>
          </cell>
          <cell r="Y22">
            <v>14</v>
          </cell>
          <cell r="AA22">
            <v>14</v>
          </cell>
          <cell r="AB22">
            <v>0</v>
          </cell>
          <cell r="AC22">
            <v>1</v>
          </cell>
          <cell r="AD22">
            <v>0</v>
          </cell>
          <cell r="AE22" t="str">
            <v>{3,""}</v>
          </cell>
          <cell r="AF22">
            <v>20</v>
          </cell>
          <cell r="AG22">
            <v>22</v>
          </cell>
          <cell r="AH22">
            <v>4</v>
          </cell>
          <cell r="AI22">
            <v>0</v>
          </cell>
          <cell r="AJ22">
            <v>0</v>
          </cell>
          <cell r="AK22">
            <v>1</v>
          </cell>
          <cell r="AL22">
            <v>0</v>
          </cell>
          <cell r="AM22">
            <v>0</v>
          </cell>
          <cell r="AN22">
            <v>0</v>
          </cell>
          <cell r="AO22">
            <v>0</v>
          </cell>
          <cell r="AP22">
            <v>0</v>
          </cell>
          <cell r="AQ22">
            <v>0</v>
          </cell>
          <cell r="AR22">
            <v>0</v>
          </cell>
          <cell r="AS22">
            <v>0</v>
          </cell>
          <cell r="AV22">
            <v>0</v>
          </cell>
          <cell r="AW22">
            <v>1</v>
          </cell>
          <cell r="AX22">
            <v>20</v>
          </cell>
          <cell r="BT22" t="str">
            <v>QE.0002.15</v>
          </cell>
          <cell r="BU22" t="str">
            <v>QE Paedagogische Akademie Elisabethenstift Darmstadt</v>
          </cell>
          <cell r="BV22" t="str">
            <v>Quereinstieg – Männer und Frauen in Kitas</v>
          </cell>
          <cell r="BW22" t="str">
            <v>e4d3bd8d-7b6c-4fc9-9d4e-618b6242e2ab</v>
          </cell>
          <cell r="BX22">
            <v>34</v>
          </cell>
          <cell r="BY22">
            <v>100</v>
          </cell>
          <cell r="BZ22">
            <v>0</v>
          </cell>
          <cell r="CA22">
            <v>2016</v>
          </cell>
          <cell r="CC22" t="b">
            <v>0</v>
          </cell>
          <cell r="CD22" t="b">
            <v>0</v>
          </cell>
          <cell r="CE22" t="b">
            <v>0</v>
          </cell>
          <cell r="CF22" t="b">
            <v>0</v>
          </cell>
          <cell r="CG22" t="b">
            <v>1</v>
          </cell>
          <cell r="CH22" t="b">
            <v>0</v>
          </cell>
          <cell r="CI22" t="b">
            <v>0</v>
          </cell>
          <cell r="CJ22" t="b">
            <v>0</v>
          </cell>
          <cell r="CK22" t="b">
            <v>0</v>
          </cell>
          <cell r="CL22" t="b">
            <v>1</v>
          </cell>
          <cell r="CM22" t="b">
            <v>0</v>
          </cell>
          <cell r="CN22" t="b">
            <v>0</v>
          </cell>
          <cell r="CO22" t="b">
            <v>0</v>
          </cell>
          <cell r="CP22" t="b">
            <v>0</v>
          </cell>
          <cell r="CQ22" t="b">
            <v>0</v>
          </cell>
          <cell r="CR22" t="b">
            <v>0</v>
          </cell>
          <cell r="CS22" t="b">
            <v>0</v>
          </cell>
          <cell r="CT22" t="b">
            <v>0</v>
          </cell>
        </row>
        <row r="23">
          <cell r="A23" t="str">
            <v>TEST</v>
          </cell>
          <cell r="B23" t="str">
            <v>DE7</v>
          </cell>
          <cell r="C23">
            <v>1</v>
          </cell>
          <cell r="D23">
            <v>1</v>
          </cell>
          <cell r="E23" t="str">
            <v>QE-0002-000022</v>
          </cell>
          <cell r="F23">
            <v>42583</v>
          </cell>
          <cell r="G23">
            <v>43677</v>
          </cell>
          <cell r="K23">
            <v>0</v>
          </cell>
          <cell r="L23">
            <v>1</v>
          </cell>
          <cell r="M23">
            <v>0</v>
          </cell>
          <cell r="N23">
            <v>0</v>
          </cell>
          <cell r="O23">
            <v>1</v>
          </cell>
          <cell r="R23">
            <v>1</v>
          </cell>
          <cell r="S23">
            <v>19</v>
          </cell>
          <cell r="V23">
            <v>7</v>
          </cell>
          <cell r="W23">
            <v>1</v>
          </cell>
          <cell r="Y23">
            <v>3</v>
          </cell>
          <cell r="AA23">
            <v>3</v>
          </cell>
          <cell r="AB23">
            <v>1</v>
          </cell>
          <cell r="AC23">
            <v>1</v>
          </cell>
          <cell r="AD23">
            <v>0</v>
          </cell>
          <cell r="AE23" t="str">
            <v>{18,""}</v>
          </cell>
          <cell r="AF23">
            <v>20</v>
          </cell>
          <cell r="AG23">
            <v>22</v>
          </cell>
          <cell r="AH23">
            <v>4</v>
          </cell>
          <cell r="AI23">
            <v>0</v>
          </cell>
          <cell r="AJ23">
            <v>0</v>
          </cell>
          <cell r="AK23">
            <v>0</v>
          </cell>
          <cell r="AL23">
            <v>0</v>
          </cell>
          <cell r="AM23">
            <v>0</v>
          </cell>
          <cell r="AN23">
            <v>0</v>
          </cell>
          <cell r="AO23">
            <v>0</v>
          </cell>
          <cell r="AP23">
            <v>1</v>
          </cell>
          <cell r="AQ23">
            <v>0</v>
          </cell>
          <cell r="AR23">
            <v>0</v>
          </cell>
          <cell r="AS23">
            <v>0</v>
          </cell>
          <cell r="AV23">
            <v>0</v>
          </cell>
          <cell r="AW23">
            <v>1</v>
          </cell>
          <cell r="AX23">
            <v>20</v>
          </cell>
          <cell r="BT23" t="str">
            <v>QE.0002.15</v>
          </cell>
          <cell r="BU23" t="str">
            <v>QE Paedagogische Akademie Elisabethenstift Darmstadt</v>
          </cell>
          <cell r="BV23" t="str">
            <v>Quereinstieg – Männer und Frauen in Kitas</v>
          </cell>
          <cell r="BW23" t="str">
            <v>aaa4803c-4d87-42fa-b476-5334c422e78b</v>
          </cell>
          <cell r="BX23">
            <v>30</v>
          </cell>
          <cell r="BY23">
            <v>100</v>
          </cell>
          <cell r="BZ23">
            <v>0</v>
          </cell>
          <cell r="CA23">
            <v>2016</v>
          </cell>
          <cell r="CC23" t="b">
            <v>0</v>
          </cell>
          <cell r="CD23" t="b">
            <v>0</v>
          </cell>
          <cell r="CE23" t="b">
            <v>0</v>
          </cell>
          <cell r="CF23" t="b">
            <v>0</v>
          </cell>
          <cell r="CG23" t="b">
            <v>1</v>
          </cell>
          <cell r="CH23" t="b">
            <v>0</v>
          </cell>
          <cell r="CI23" t="b">
            <v>0</v>
          </cell>
          <cell r="CJ23" t="b">
            <v>0</v>
          </cell>
          <cell r="CK23" t="b">
            <v>0</v>
          </cell>
          <cell r="CL23" t="b">
            <v>1</v>
          </cell>
          <cell r="CM23" t="b">
            <v>0</v>
          </cell>
          <cell r="CN23" t="b">
            <v>0</v>
          </cell>
          <cell r="CO23" t="b">
            <v>0</v>
          </cell>
          <cell r="CP23" t="b">
            <v>0</v>
          </cell>
          <cell r="CQ23" t="b">
            <v>1</v>
          </cell>
          <cell r="CR23" t="b">
            <v>0</v>
          </cell>
          <cell r="CS23" t="b">
            <v>0</v>
          </cell>
          <cell r="CT23" t="b">
            <v>0</v>
          </cell>
        </row>
        <row r="24">
          <cell r="A24" t="str">
            <v>TEST</v>
          </cell>
          <cell r="B24" t="str">
            <v>DE7</v>
          </cell>
          <cell r="C24">
            <v>1</v>
          </cell>
          <cell r="D24">
            <v>0</v>
          </cell>
          <cell r="E24" t="str">
            <v>QE-0002-000023</v>
          </cell>
          <cell r="F24">
            <v>42583</v>
          </cell>
          <cell r="G24">
            <v>43677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1</v>
          </cell>
          <cell r="V24">
            <v>4</v>
          </cell>
          <cell r="W24">
            <v>0</v>
          </cell>
          <cell r="X24">
            <v>8</v>
          </cell>
          <cell r="AB24">
            <v>1</v>
          </cell>
          <cell r="AC24">
            <v>0</v>
          </cell>
          <cell r="AD24">
            <v>1</v>
          </cell>
          <cell r="AE24" t="str">
            <v>{14,""}</v>
          </cell>
          <cell r="AF24">
            <v>20</v>
          </cell>
          <cell r="AG24">
            <v>22</v>
          </cell>
          <cell r="AH24">
            <v>4</v>
          </cell>
          <cell r="AI24">
            <v>0</v>
          </cell>
          <cell r="AJ24">
            <v>0</v>
          </cell>
          <cell r="AK24">
            <v>0</v>
          </cell>
          <cell r="AL24">
            <v>0</v>
          </cell>
          <cell r="AM24">
            <v>1</v>
          </cell>
          <cell r="AN24">
            <v>0</v>
          </cell>
          <cell r="AO24">
            <v>0</v>
          </cell>
          <cell r="AP24">
            <v>0</v>
          </cell>
          <cell r="AQ24">
            <v>0</v>
          </cell>
          <cell r="AR24">
            <v>0</v>
          </cell>
          <cell r="AS24">
            <v>0</v>
          </cell>
          <cell r="AV24">
            <v>2</v>
          </cell>
          <cell r="AW24">
            <v>1</v>
          </cell>
          <cell r="AX24">
            <v>20</v>
          </cell>
          <cell r="BT24" t="str">
            <v>QE.0002.15</v>
          </cell>
          <cell r="BU24" t="str">
            <v>QE Paedagogische Akademie Elisabethenstift Darmstadt</v>
          </cell>
          <cell r="BV24" t="str">
            <v>Quereinstieg – Männer und Frauen in Kitas</v>
          </cell>
          <cell r="BW24" t="str">
            <v>9b2d66a8-fbdf-4923-8d2d-1991e7fb1623</v>
          </cell>
          <cell r="BX24">
            <v>36</v>
          </cell>
          <cell r="BY24">
            <v>100</v>
          </cell>
          <cell r="BZ24">
            <v>0</v>
          </cell>
          <cell r="CA24">
            <v>2016</v>
          </cell>
          <cell r="CC24" t="b">
            <v>0</v>
          </cell>
          <cell r="CD24" t="b">
            <v>0</v>
          </cell>
          <cell r="CE24" t="b">
            <v>1</v>
          </cell>
          <cell r="CF24" t="b">
            <v>1</v>
          </cell>
          <cell r="CG24" t="b">
            <v>0</v>
          </cell>
          <cell r="CH24" t="b">
            <v>0</v>
          </cell>
          <cell r="CI24" t="b">
            <v>0</v>
          </cell>
          <cell r="CJ24" t="b">
            <v>0</v>
          </cell>
          <cell r="CK24" t="b">
            <v>1</v>
          </cell>
          <cell r="CL24" t="b">
            <v>0</v>
          </cell>
          <cell r="CM24" t="b">
            <v>0</v>
          </cell>
          <cell r="CN24" t="b">
            <v>1</v>
          </cell>
          <cell r="CO24" t="b">
            <v>1</v>
          </cell>
          <cell r="CP24" t="b">
            <v>1</v>
          </cell>
          <cell r="CQ24" t="b">
            <v>0</v>
          </cell>
          <cell r="CR24" t="b">
            <v>0</v>
          </cell>
          <cell r="CS24" t="b">
            <v>0</v>
          </cell>
          <cell r="CT24" t="b">
            <v>0</v>
          </cell>
        </row>
        <row r="25">
          <cell r="A25" t="str">
            <v>TEST</v>
          </cell>
          <cell r="B25" t="str">
            <v>DE7</v>
          </cell>
          <cell r="C25">
            <v>1</v>
          </cell>
          <cell r="D25">
            <v>1</v>
          </cell>
          <cell r="E25" t="str">
            <v>QE-0002-000024</v>
          </cell>
          <cell r="F25">
            <v>42583</v>
          </cell>
          <cell r="G25">
            <v>43677</v>
          </cell>
          <cell r="K25">
            <v>1</v>
          </cell>
          <cell r="L25">
            <v>0</v>
          </cell>
          <cell r="M25">
            <v>0</v>
          </cell>
          <cell r="N25">
            <v>0</v>
          </cell>
          <cell r="O25">
            <v>1</v>
          </cell>
          <cell r="R25">
            <v>1</v>
          </cell>
          <cell r="S25">
            <v>4</v>
          </cell>
          <cell r="V25">
            <v>4</v>
          </cell>
          <cell r="W25">
            <v>1</v>
          </cell>
          <cell r="Y25">
            <v>1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 t="str">
            <v>{1,""}</v>
          </cell>
          <cell r="AF25">
            <v>20</v>
          </cell>
          <cell r="AG25">
            <v>22</v>
          </cell>
          <cell r="AH25">
            <v>4</v>
          </cell>
          <cell r="AI25">
            <v>0</v>
          </cell>
          <cell r="AJ25">
            <v>0</v>
          </cell>
          <cell r="AK25">
            <v>0</v>
          </cell>
          <cell r="AL25">
            <v>0</v>
          </cell>
          <cell r="AM25">
            <v>0</v>
          </cell>
          <cell r="AN25">
            <v>1</v>
          </cell>
          <cell r="AO25">
            <v>0</v>
          </cell>
          <cell r="AP25">
            <v>0</v>
          </cell>
          <cell r="AQ25">
            <v>0</v>
          </cell>
          <cell r="AR25">
            <v>0</v>
          </cell>
          <cell r="AS25">
            <v>1</v>
          </cell>
          <cell r="AT25">
            <v>120</v>
          </cell>
          <cell r="AU25">
            <v>1</v>
          </cell>
          <cell r="AV25">
            <v>2</v>
          </cell>
          <cell r="AW25">
            <v>1</v>
          </cell>
          <cell r="AX25">
            <v>20</v>
          </cell>
          <cell r="BT25" t="str">
            <v>QE.0002.15</v>
          </cell>
          <cell r="BU25" t="str">
            <v>QE Paedagogische Akademie Elisabethenstift Darmstadt</v>
          </cell>
          <cell r="BV25" t="str">
            <v>Quereinstieg – Männer und Frauen in Kitas</v>
          </cell>
          <cell r="BW25" t="str">
            <v>d45d70d9-b1a6-4c11-a77d-37e85a7f2cd5</v>
          </cell>
          <cell r="BX25">
            <v>34</v>
          </cell>
          <cell r="BY25">
            <v>100</v>
          </cell>
          <cell r="BZ25">
            <v>0</v>
          </cell>
          <cell r="CA25">
            <v>2016</v>
          </cell>
          <cell r="CC25" t="b">
            <v>1</v>
          </cell>
          <cell r="CD25" t="b">
            <v>0</v>
          </cell>
          <cell r="CE25" t="b">
            <v>0</v>
          </cell>
          <cell r="CF25" t="b">
            <v>0</v>
          </cell>
          <cell r="CG25" t="b">
            <v>0</v>
          </cell>
          <cell r="CH25" t="b">
            <v>0</v>
          </cell>
          <cell r="CI25" t="b">
            <v>0</v>
          </cell>
          <cell r="CJ25" t="b">
            <v>0</v>
          </cell>
          <cell r="CK25" t="b">
            <v>0</v>
          </cell>
          <cell r="CL25" t="b">
            <v>1</v>
          </cell>
          <cell r="CM25" t="b">
            <v>0</v>
          </cell>
          <cell r="CN25" t="b">
            <v>1</v>
          </cell>
          <cell r="CO25" t="b">
            <v>0</v>
          </cell>
          <cell r="CP25" t="b">
            <v>0</v>
          </cell>
          <cell r="CQ25" t="b">
            <v>0</v>
          </cell>
          <cell r="CR25" t="b">
            <v>1</v>
          </cell>
          <cell r="CS25" t="b">
            <v>0</v>
          </cell>
          <cell r="CT25" t="b">
            <v>0</v>
          </cell>
        </row>
        <row r="26">
          <cell r="A26" t="str">
            <v>TEST</v>
          </cell>
          <cell r="B26" t="str">
            <v>DE7</v>
          </cell>
          <cell r="C26">
            <v>1</v>
          </cell>
          <cell r="D26">
            <v>0</v>
          </cell>
          <cell r="E26" t="str">
            <v>QE-0002-000025</v>
          </cell>
          <cell r="F26">
            <v>42583</v>
          </cell>
          <cell r="G26">
            <v>43677</v>
          </cell>
          <cell r="H26">
            <v>42947</v>
          </cell>
          <cell r="K26">
            <v>0</v>
          </cell>
          <cell r="L26">
            <v>1</v>
          </cell>
          <cell r="M26">
            <v>0</v>
          </cell>
          <cell r="N26">
            <v>0</v>
          </cell>
          <cell r="O26">
            <v>1</v>
          </cell>
          <cell r="R26">
            <v>1</v>
          </cell>
          <cell r="S26">
            <v>10</v>
          </cell>
          <cell r="V26">
            <v>4</v>
          </cell>
          <cell r="W26">
            <v>1</v>
          </cell>
          <cell r="Y26">
            <v>6</v>
          </cell>
          <cell r="AA26">
            <v>6</v>
          </cell>
          <cell r="AB26">
            <v>1</v>
          </cell>
          <cell r="AC26">
            <v>0</v>
          </cell>
          <cell r="AD26">
            <v>1</v>
          </cell>
          <cell r="AE26" t="str">
            <v>{17,""}</v>
          </cell>
          <cell r="AF26">
            <v>20</v>
          </cell>
          <cell r="AG26">
            <v>22</v>
          </cell>
          <cell r="AH26">
            <v>4</v>
          </cell>
          <cell r="AI26">
            <v>0</v>
          </cell>
          <cell r="AJ26">
            <v>0</v>
          </cell>
          <cell r="AK26">
            <v>0</v>
          </cell>
          <cell r="AL26">
            <v>0</v>
          </cell>
          <cell r="AM26">
            <v>0</v>
          </cell>
          <cell r="AN26">
            <v>1</v>
          </cell>
          <cell r="AO26">
            <v>0</v>
          </cell>
          <cell r="AP26">
            <v>0</v>
          </cell>
          <cell r="AQ26">
            <v>0</v>
          </cell>
          <cell r="AR26">
            <v>0</v>
          </cell>
          <cell r="AS26">
            <v>1</v>
          </cell>
          <cell r="AT26">
            <v>120</v>
          </cell>
          <cell r="AU26">
            <v>1</v>
          </cell>
          <cell r="AV26">
            <v>2</v>
          </cell>
          <cell r="AW26">
            <v>1</v>
          </cell>
          <cell r="AX26">
            <v>20</v>
          </cell>
          <cell r="AY26">
            <v>1</v>
          </cell>
          <cell r="AZ26">
            <v>0</v>
          </cell>
          <cell r="BA26">
            <v>1</v>
          </cell>
          <cell r="BB26">
            <v>0</v>
          </cell>
          <cell r="BH26">
            <v>0</v>
          </cell>
          <cell r="BJ26">
            <v>1</v>
          </cell>
          <cell r="BK26">
            <v>0</v>
          </cell>
          <cell r="BL26">
            <v>0</v>
          </cell>
          <cell r="BO26">
            <v>4</v>
          </cell>
          <cell r="BQ26">
            <v>1</v>
          </cell>
          <cell r="BR26">
            <v>1</v>
          </cell>
          <cell r="BT26" t="str">
            <v>QE.0002.15</v>
          </cell>
          <cell r="BU26" t="str">
            <v>QE Paedagogische Akademie Elisabethenstift Darmstadt</v>
          </cell>
          <cell r="BV26" t="str">
            <v>Quereinstieg – Männer und Frauen in Kitas</v>
          </cell>
          <cell r="BW26" t="str">
            <v>e347df0b-a9a5-4d78-a930-0981a5d249d3</v>
          </cell>
          <cell r="BX26">
            <v>48</v>
          </cell>
          <cell r="BY26">
            <v>100</v>
          </cell>
          <cell r="BZ26">
            <v>100</v>
          </cell>
          <cell r="CA26">
            <v>2016</v>
          </cell>
          <cell r="CB26">
            <v>2017</v>
          </cell>
          <cell r="CC26" t="b">
            <v>1</v>
          </cell>
          <cell r="CD26" t="b">
            <v>0</v>
          </cell>
          <cell r="CE26" t="b">
            <v>0</v>
          </cell>
          <cell r="CF26" t="b">
            <v>0</v>
          </cell>
          <cell r="CG26" t="b">
            <v>0</v>
          </cell>
          <cell r="CH26" t="b">
            <v>0</v>
          </cell>
          <cell r="CI26" t="b">
            <v>0</v>
          </cell>
          <cell r="CJ26" t="b">
            <v>0</v>
          </cell>
          <cell r="CK26" t="b">
            <v>0</v>
          </cell>
          <cell r="CL26" t="b">
            <v>1</v>
          </cell>
          <cell r="CM26" t="b">
            <v>0</v>
          </cell>
          <cell r="CN26" t="b">
            <v>1</v>
          </cell>
          <cell r="CO26" t="b">
            <v>1</v>
          </cell>
          <cell r="CP26" t="b">
            <v>1</v>
          </cell>
          <cell r="CQ26" t="b">
            <v>1</v>
          </cell>
          <cell r="CR26" t="b">
            <v>0</v>
          </cell>
          <cell r="CS26" t="b">
            <v>0</v>
          </cell>
          <cell r="CT26" t="b">
            <v>0</v>
          </cell>
          <cell r="CU26" t="b">
            <v>0</v>
          </cell>
          <cell r="CV26" t="b">
            <v>1</v>
          </cell>
          <cell r="CW26" t="b">
            <v>0</v>
          </cell>
          <cell r="CX26" t="b">
            <v>1</v>
          </cell>
          <cell r="CY26" t="b">
            <v>1</v>
          </cell>
          <cell r="CZ26" t="b">
            <v>0</v>
          </cell>
        </row>
        <row r="27">
          <cell r="A27" t="str">
            <v>TEST</v>
          </cell>
          <cell r="B27" t="str">
            <v>DE7</v>
          </cell>
          <cell r="C27">
            <v>1</v>
          </cell>
          <cell r="D27">
            <v>0</v>
          </cell>
          <cell r="E27" t="str">
            <v>QE-0002-000026</v>
          </cell>
          <cell r="F27">
            <v>42948</v>
          </cell>
          <cell r="G27">
            <v>44043</v>
          </cell>
          <cell r="K27">
            <v>0</v>
          </cell>
          <cell r="L27">
            <v>1</v>
          </cell>
          <cell r="N27">
            <v>0</v>
          </cell>
          <cell r="O27">
            <v>0</v>
          </cell>
          <cell r="R27">
            <v>1</v>
          </cell>
          <cell r="S27">
            <v>22</v>
          </cell>
          <cell r="T27" t="str">
            <v>Fremdsprachenpädagogik</v>
          </cell>
          <cell r="V27">
            <v>7</v>
          </cell>
          <cell r="W27">
            <v>3</v>
          </cell>
          <cell r="Y27">
            <v>14</v>
          </cell>
          <cell r="AA27">
            <v>10</v>
          </cell>
          <cell r="AB27">
            <v>1</v>
          </cell>
          <cell r="AC27">
            <v>0</v>
          </cell>
          <cell r="AD27">
            <v>0</v>
          </cell>
          <cell r="AE27" t="str">
            <v>{19,""}</v>
          </cell>
          <cell r="AF27">
            <v>20</v>
          </cell>
          <cell r="AG27">
            <v>20</v>
          </cell>
          <cell r="AH27">
            <v>4</v>
          </cell>
          <cell r="AI27">
            <v>0</v>
          </cell>
          <cell r="AJ27">
            <v>0</v>
          </cell>
          <cell r="AK27">
            <v>1</v>
          </cell>
          <cell r="AL27">
            <v>0</v>
          </cell>
          <cell r="AM27">
            <v>0</v>
          </cell>
          <cell r="AN27">
            <v>0</v>
          </cell>
          <cell r="AO27">
            <v>0</v>
          </cell>
          <cell r="AP27">
            <v>0</v>
          </cell>
          <cell r="AQ27">
            <v>0</v>
          </cell>
          <cell r="AR27">
            <v>0</v>
          </cell>
          <cell r="AS27">
            <v>0</v>
          </cell>
          <cell r="AV27">
            <v>0</v>
          </cell>
          <cell r="AW27">
            <v>1</v>
          </cell>
          <cell r="AX27">
            <v>20</v>
          </cell>
          <cell r="BT27" t="str">
            <v>QE.0002.15</v>
          </cell>
          <cell r="BU27" t="str">
            <v>QE Paedagogische Akademie Elisabethenstift Darmstadt</v>
          </cell>
          <cell r="BV27" t="str">
            <v>Quereinstieg – Männer und Frauen in Kitas</v>
          </cell>
          <cell r="BW27" t="str">
            <v>391ca9c3-5c04-4c0b-ab5d-63804ce7e8b7</v>
          </cell>
          <cell r="BX27">
            <v>44</v>
          </cell>
          <cell r="BY27">
            <v>100</v>
          </cell>
          <cell r="BZ27">
            <v>0</v>
          </cell>
          <cell r="CA27">
            <v>2017</v>
          </cell>
          <cell r="CC27" t="b">
            <v>0</v>
          </cell>
          <cell r="CD27" t="b">
            <v>0</v>
          </cell>
          <cell r="CE27" t="b">
            <v>0</v>
          </cell>
          <cell r="CF27" t="b">
            <v>0</v>
          </cell>
          <cell r="CG27" t="b">
            <v>1</v>
          </cell>
          <cell r="CH27" t="b">
            <v>0</v>
          </cell>
          <cell r="CI27" t="b">
            <v>0</v>
          </cell>
          <cell r="CJ27" t="b">
            <v>0</v>
          </cell>
          <cell r="CK27" t="b">
            <v>0</v>
          </cell>
          <cell r="CL27" t="b">
            <v>0</v>
          </cell>
          <cell r="CM27" t="b">
            <v>1</v>
          </cell>
          <cell r="CN27" t="b">
            <v>0</v>
          </cell>
          <cell r="CO27" t="b">
            <v>0</v>
          </cell>
          <cell r="CP27" t="b">
            <v>0</v>
          </cell>
          <cell r="CQ27" t="b">
            <v>1</v>
          </cell>
          <cell r="CR27" t="b">
            <v>0</v>
          </cell>
          <cell r="CS27" t="b">
            <v>0</v>
          </cell>
          <cell r="CT27" t="b">
            <v>1</v>
          </cell>
        </row>
        <row r="28">
          <cell r="A28" t="str">
            <v>TEST</v>
          </cell>
          <cell r="B28" t="str">
            <v>DE7</v>
          </cell>
          <cell r="C28">
            <v>1</v>
          </cell>
          <cell r="D28">
            <v>1</v>
          </cell>
          <cell r="E28" t="str">
            <v>QE-0002-000027</v>
          </cell>
          <cell r="F28">
            <v>42948</v>
          </cell>
          <cell r="G28">
            <v>44043</v>
          </cell>
          <cell r="K28">
            <v>0</v>
          </cell>
          <cell r="L28">
            <v>0</v>
          </cell>
          <cell r="M28">
            <v>0</v>
          </cell>
          <cell r="N28">
            <v>0</v>
          </cell>
          <cell r="O28">
            <v>1</v>
          </cell>
          <cell r="R28">
            <v>1</v>
          </cell>
          <cell r="S28">
            <v>22</v>
          </cell>
          <cell r="T28" t="str">
            <v>Informatik</v>
          </cell>
          <cell r="V28">
            <v>7</v>
          </cell>
          <cell r="W28">
            <v>3</v>
          </cell>
          <cell r="Y28">
            <v>8</v>
          </cell>
          <cell r="AA28">
            <v>8</v>
          </cell>
          <cell r="AB28">
            <v>0</v>
          </cell>
          <cell r="AC28">
            <v>0</v>
          </cell>
          <cell r="AD28">
            <v>0</v>
          </cell>
          <cell r="AE28" t="str">
            <v>{19,""}</v>
          </cell>
          <cell r="AF28">
            <v>20</v>
          </cell>
          <cell r="AG28">
            <v>20</v>
          </cell>
          <cell r="AH28">
            <v>4</v>
          </cell>
          <cell r="AI28">
            <v>0</v>
          </cell>
          <cell r="AJ28">
            <v>0</v>
          </cell>
          <cell r="AK28">
            <v>1</v>
          </cell>
          <cell r="AL28">
            <v>0</v>
          </cell>
          <cell r="AM28">
            <v>0</v>
          </cell>
          <cell r="AN28">
            <v>0</v>
          </cell>
          <cell r="AO28">
            <v>0</v>
          </cell>
          <cell r="AP28">
            <v>0</v>
          </cell>
          <cell r="AQ28">
            <v>0</v>
          </cell>
          <cell r="AR28">
            <v>0</v>
          </cell>
          <cell r="AS28">
            <v>0</v>
          </cell>
          <cell r="AV28">
            <v>0</v>
          </cell>
          <cell r="AW28">
            <v>1</v>
          </cell>
          <cell r="AX28">
            <v>20</v>
          </cell>
          <cell r="BT28" t="str">
            <v>QE.0002.15</v>
          </cell>
          <cell r="BU28" t="str">
            <v>QE Paedagogische Akademie Elisabethenstift Darmstadt</v>
          </cell>
          <cell r="BV28" t="str">
            <v>Quereinstieg – Männer und Frauen in Kitas</v>
          </cell>
          <cell r="BW28" t="str">
            <v>29f7f72f-65ef-45ad-aad3-32fa13f4eea5</v>
          </cell>
          <cell r="BX28">
            <v>32</v>
          </cell>
          <cell r="BY28">
            <v>100</v>
          </cell>
          <cell r="BZ28">
            <v>0</v>
          </cell>
          <cell r="CA28">
            <v>2017</v>
          </cell>
          <cell r="CC28" t="b">
            <v>0</v>
          </cell>
          <cell r="CD28" t="b">
            <v>0</v>
          </cell>
          <cell r="CE28" t="b">
            <v>0</v>
          </cell>
          <cell r="CF28" t="b">
            <v>0</v>
          </cell>
          <cell r="CG28" t="b">
            <v>1</v>
          </cell>
          <cell r="CH28" t="b">
            <v>0</v>
          </cell>
          <cell r="CI28" t="b">
            <v>0</v>
          </cell>
          <cell r="CJ28" t="b">
            <v>0</v>
          </cell>
          <cell r="CK28" t="b">
            <v>0</v>
          </cell>
          <cell r="CL28" t="b">
            <v>0</v>
          </cell>
          <cell r="CM28" t="b">
            <v>1</v>
          </cell>
          <cell r="CN28" t="b">
            <v>0</v>
          </cell>
          <cell r="CO28" t="b">
            <v>0</v>
          </cell>
          <cell r="CP28" t="b">
            <v>0</v>
          </cell>
          <cell r="CQ28" t="b">
            <v>0</v>
          </cell>
          <cell r="CR28" t="b">
            <v>0</v>
          </cell>
          <cell r="CS28" t="b">
            <v>0</v>
          </cell>
          <cell r="CT28" t="b">
            <v>0</v>
          </cell>
        </row>
        <row r="29">
          <cell r="A29" t="str">
            <v>TEST</v>
          </cell>
          <cell r="B29" t="str">
            <v>DE7</v>
          </cell>
          <cell r="C29">
            <v>1</v>
          </cell>
          <cell r="D29">
            <v>0</v>
          </cell>
          <cell r="E29" t="str">
            <v>QE-0002-000028</v>
          </cell>
          <cell r="F29">
            <v>42948</v>
          </cell>
          <cell r="G29">
            <v>44043</v>
          </cell>
          <cell r="K29">
            <v>0</v>
          </cell>
          <cell r="N29">
            <v>0</v>
          </cell>
          <cell r="O29">
            <v>1</v>
          </cell>
          <cell r="R29">
            <v>1</v>
          </cell>
          <cell r="S29">
            <v>1</v>
          </cell>
          <cell r="V29">
            <v>4</v>
          </cell>
          <cell r="W29">
            <v>1</v>
          </cell>
          <cell r="Y29">
            <v>26</v>
          </cell>
          <cell r="AA29">
            <v>22</v>
          </cell>
          <cell r="AB29">
            <v>1</v>
          </cell>
          <cell r="AC29">
            <v>1</v>
          </cell>
          <cell r="AD29">
            <v>0</v>
          </cell>
          <cell r="AE29" t="str">
            <v>{17,""}</v>
          </cell>
          <cell r="AF29">
            <v>20</v>
          </cell>
          <cell r="AG29">
            <v>20</v>
          </cell>
          <cell r="AH29">
            <v>4</v>
          </cell>
          <cell r="AI29">
            <v>0</v>
          </cell>
          <cell r="AJ29">
            <v>0</v>
          </cell>
          <cell r="AK29">
            <v>1</v>
          </cell>
          <cell r="AL29">
            <v>0</v>
          </cell>
          <cell r="AM29">
            <v>0</v>
          </cell>
          <cell r="AN29">
            <v>0</v>
          </cell>
          <cell r="AO29">
            <v>0</v>
          </cell>
          <cell r="AP29">
            <v>0</v>
          </cell>
          <cell r="AQ29">
            <v>0</v>
          </cell>
          <cell r="AR29">
            <v>0</v>
          </cell>
          <cell r="AS29">
            <v>0</v>
          </cell>
          <cell r="AV29">
            <v>0</v>
          </cell>
          <cell r="AW29">
            <v>0</v>
          </cell>
          <cell r="AX29">
            <v>20</v>
          </cell>
          <cell r="BT29" t="str">
            <v>QE.0002.15</v>
          </cell>
          <cell r="BU29" t="str">
            <v>QE Paedagogische Akademie Elisabethenstift Darmstadt</v>
          </cell>
          <cell r="BV29" t="str">
            <v>Quereinstieg – Männer und Frauen in Kitas</v>
          </cell>
          <cell r="BW29" t="str">
            <v>0c7bf9a4-2dbb-424f-9944-bd611cc6ded4</v>
          </cell>
          <cell r="BX29">
            <v>42</v>
          </cell>
          <cell r="BY29">
            <v>100</v>
          </cell>
          <cell r="BZ29">
            <v>0</v>
          </cell>
          <cell r="CA29">
            <v>2017</v>
          </cell>
          <cell r="CC29" t="b">
            <v>0</v>
          </cell>
          <cell r="CD29" t="b">
            <v>0</v>
          </cell>
          <cell r="CE29" t="b">
            <v>0</v>
          </cell>
          <cell r="CF29" t="b">
            <v>0</v>
          </cell>
          <cell r="CG29" t="b">
            <v>1</v>
          </cell>
          <cell r="CH29" t="b">
            <v>0</v>
          </cell>
          <cell r="CI29" t="b">
            <v>0</v>
          </cell>
          <cell r="CJ29" t="b">
            <v>0</v>
          </cell>
          <cell r="CK29" t="b">
            <v>0</v>
          </cell>
          <cell r="CL29" t="b">
            <v>1</v>
          </cell>
          <cell r="CM29" t="b">
            <v>0</v>
          </cell>
          <cell r="CN29" t="b">
            <v>0</v>
          </cell>
          <cell r="CO29" t="b">
            <v>0</v>
          </cell>
          <cell r="CP29" t="b">
            <v>0</v>
          </cell>
          <cell r="CQ29" t="b">
            <v>1</v>
          </cell>
          <cell r="CR29" t="b">
            <v>0</v>
          </cell>
          <cell r="CS29" t="b">
            <v>0</v>
          </cell>
          <cell r="CT29" t="b">
            <v>0</v>
          </cell>
        </row>
        <row r="30">
          <cell r="A30" t="str">
            <v>TEST</v>
          </cell>
          <cell r="B30" t="str">
            <v>DE7</v>
          </cell>
          <cell r="C30">
            <v>1</v>
          </cell>
          <cell r="D30">
            <v>0</v>
          </cell>
          <cell r="E30" t="str">
            <v>QE-0002-000029</v>
          </cell>
          <cell r="F30">
            <v>42948</v>
          </cell>
          <cell r="G30">
            <v>44043</v>
          </cell>
          <cell r="K30">
            <v>0</v>
          </cell>
          <cell r="L30">
            <v>0</v>
          </cell>
          <cell r="M30">
            <v>0</v>
          </cell>
          <cell r="N30">
            <v>0</v>
          </cell>
          <cell r="O30">
            <v>1</v>
          </cell>
          <cell r="V30">
            <v>7</v>
          </cell>
          <cell r="W30">
            <v>0</v>
          </cell>
          <cell r="X30">
            <v>5</v>
          </cell>
          <cell r="AB30">
            <v>0</v>
          </cell>
          <cell r="AC30">
            <v>1</v>
          </cell>
          <cell r="AD30">
            <v>0</v>
          </cell>
          <cell r="AE30" t="str">
            <v>{9,""}</v>
          </cell>
          <cell r="AF30">
            <v>20</v>
          </cell>
          <cell r="AG30">
            <v>20</v>
          </cell>
          <cell r="AH30">
            <v>4</v>
          </cell>
          <cell r="AI30">
            <v>0</v>
          </cell>
          <cell r="AJ30">
            <v>0</v>
          </cell>
          <cell r="AK30">
            <v>1</v>
          </cell>
          <cell r="AL30">
            <v>0</v>
          </cell>
          <cell r="AM30">
            <v>0</v>
          </cell>
          <cell r="AN30">
            <v>0</v>
          </cell>
          <cell r="AO30">
            <v>0</v>
          </cell>
          <cell r="AP30">
            <v>0</v>
          </cell>
          <cell r="AQ30">
            <v>0</v>
          </cell>
          <cell r="AR30">
            <v>0</v>
          </cell>
          <cell r="AS30">
            <v>0</v>
          </cell>
          <cell r="AV30">
            <v>0</v>
          </cell>
          <cell r="AW30">
            <v>1</v>
          </cell>
          <cell r="AX30">
            <v>20</v>
          </cell>
          <cell r="BT30" t="str">
            <v>QE.0002.15</v>
          </cell>
          <cell r="BU30" t="str">
            <v>QE Paedagogische Akademie Elisabethenstift Darmstadt</v>
          </cell>
          <cell r="BV30" t="str">
            <v>Quereinstieg – Männer und Frauen in Kitas</v>
          </cell>
          <cell r="BW30" t="str">
            <v>000709a5-8e2a-4563-a218-1c921ca0efa0</v>
          </cell>
          <cell r="BX30">
            <v>24</v>
          </cell>
          <cell r="BY30">
            <v>100</v>
          </cell>
          <cell r="BZ30">
            <v>0</v>
          </cell>
          <cell r="CA30">
            <v>2017</v>
          </cell>
          <cell r="CC30" t="b">
            <v>0</v>
          </cell>
          <cell r="CD30" t="b">
            <v>0</v>
          </cell>
          <cell r="CE30" t="b">
            <v>0</v>
          </cell>
          <cell r="CF30" t="b">
            <v>0</v>
          </cell>
          <cell r="CG30" t="b">
            <v>1</v>
          </cell>
          <cell r="CH30" t="b">
            <v>1</v>
          </cell>
          <cell r="CI30" t="b">
            <v>0</v>
          </cell>
          <cell r="CJ30" t="b">
            <v>0</v>
          </cell>
          <cell r="CK30" t="b">
            <v>0</v>
          </cell>
          <cell r="CL30" t="b">
            <v>1</v>
          </cell>
          <cell r="CM30" t="b">
            <v>0</v>
          </cell>
          <cell r="CN30" t="b">
            <v>0</v>
          </cell>
          <cell r="CO30" t="b">
            <v>0</v>
          </cell>
          <cell r="CP30" t="b">
            <v>0</v>
          </cell>
          <cell r="CQ30" t="b">
            <v>0</v>
          </cell>
          <cell r="CR30" t="b">
            <v>0</v>
          </cell>
          <cell r="CS30" t="b">
            <v>0</v>
          </cell>
          <cell r="CT30" t="b">
            <v>0</v>
          </cell>
        </row>
        <row r="31">
          <cell r="A31" t="str">
            <v>TEST</v>
          </cell>
          <cell r="B31" t="str">
            <v>DE7</v>
          </cell>
          <cell r="C31">
            <v>1</v>
          </cell>
          <cell r="D31">
            <v>0</v>
          </cell>
          <cell r="E31" t="str">
            <v>QE-0002-000030</v>
          </cell>
          <cell r="F31">
            <v>42948</v>
          </cell>
          <cell r="G31">
            <v>44043</v>
          </cell>
          <cell r="K31">
            <v>0</v>
          </cell>
          <cell r="L31">
            <v>1</v>
          </cell>
          <cell r="M31">
            <v>0</v>
          </cell>
          <cell r="N31">
            <v>0</v>
          </cell>
          <cell r="O31">
            <v>1</v>
          </cell>
          <cell r="R31">
            <v>1</v>
          </cell>
          <cell r="S31">
            <v>2</v>
          </cell>
          <cell r="V31">
            <v>4</v>
          </cell>
          <cell r="W31">
            <v>1</v>
          </cell>
          <cell r="Y31">
            <v>21</v>
          </cell>
          <cell r="AA31">
            <v>21</v>
          </cell>
          <cell r="AB31">
            <v>1</v>
          </cell>
          <cell r="AC31">
            <v>1</v>
          </cell>
          <cell r="AD31">
            <v>0</v>
          </cell>
          <cell r="AE31" t="str">
            <v>{11,""}</v>
          </cell>
          <cell r="AF31">
            <v>20</v>
          </cell>
          <cell r="AG31">
            <v>20</v>
          </cell>
          <cell r="AH31">
            <v>4</v>
          </cell>
          <cell r="AI31">
            <v>0</v>
          </cell>
          <cell r="AJ31">
            <v>0</v>
          </cell>
          <cell r="AK31">
            <v>1</v>
          </cell>
          <cell r="AL31">
            <v>0</v>
          </cell>
          <cell r="AM31">
            <v>0</v>
          </cell>
          <cell r="AN31">
            <v>0</v>
          </cell>
          <cell r="AO31">
            <v>0</v>
          </cell>
          <cell r="AP31">
            <v>0</v>
          </cell>
          <cell r="AQ31">
            <v>0</v>
          </cell>
          <cell r="AR31">
            <v>0</v>
          </cell>
          <cell r="AS31">
            <v>0</v>
          </cell>
          <cell r="AV31">
            <v>0</v>
          </cell>
          <cell r="AW31">
            <v>1</v>
          </cell>
          <cell r="AX31">
            <v>20</v>
          </cell>
          <cell r="BT31" t="str">
            <v>QE.0002.15</v>
          </cell>
          <cell r="BU31" t="str">
            <v>QE Paedagogische Akademie Elisabethenstift Darmstadt</v>
          </cell>
          <cell r="BV31" t="str">
            <v>Quereinstieg – Männer und Frauen in Kitas</v>
          </cell>
          <cell r="BW31" t="str">
            <v>825af866-3c98-4bd9-b8a2-c6f0065caab5</v>
          </cell>
          <cell r="BX31">
            <v>42</v>
          </cell>
          <cell r="BY31">
            <v>100</v>
          </cell>
          <cell r="BZ31">
            <v>0</v>
          </cell>
          <cell r="CA31">
            <v>2017</v>
          </cell>
          <cell r="CC31" t="b">
            <v>0</v>
          </cell>
          <cell r="CD31" t="b">
            <v>0</v>
          </cell>
          <cell r="CE31" t="b">
            <v>0</v>
          </cell>
          <cell r="CF31" t="b">
            <v>0</v>
          </cell>
          <cell r="CG31" t="b">
            <v>1</v>
          </cell>
          <cell r="CH31" t="b">
            <v>0</v>
          </cell>
          <cell r="CI31" t="b">
            <v>0</v>
          </cell>
          <cell r="CJ31" t="b">
            <v>0</v>
          </cell>
          <cell r="CK31" t="b">
            <v>0</v>
          </cell>
          <cell r="CL31" t="b">
            <v>1</v>
          </cell>
          <cell r="CM31" t="b">
            <v>0</v>
          </cell>
          <cell r="CN31" t="b">
            <v>0</v>
          </cell>
          <cell r="CO31" t="b">
            <v>0</v>
          </cell>
          <cell r="CP31" t="b">
            <v>0</v>
          </cell>
          <cell r="CQ31" t="b">
            <v>1</v>
          </cell>
          <cell r="CR31" t="b">
            <v>0</v>
          </cell>
          <cell r="CS31" t="b">
            <v>0</v>
          </cell>
          <cell r="CT31" t="b">
            <v>0</v>
          </cell>
        </row>
        <row r="32">
          <cell r="A32" t="str">
            <v>TEST</v>
          </cell>
          <cell r="B32" t="str">
            <v>DE7</v>
          </cell>
          <cell r="C32">
            <v>1</v>
          </cell>
          <cell r="D32">
            <v>0</v>
          </cell>
          <cell r="E32" t="str">
            <v>QE-0002-000031</v>
          </cell>
          <cell r="F32">
            <v>42948</v>
          </cell>
          <cell r="G32">
            <v>44043</v>
          </cell>
          <cell r="K32">
            <v>0</v>
          </cell>
          <cell r="L32">
            <v>0</v>
          </cell>
          <cell r="M32">
            <v>0</v>
          </cell>
          <cell r="N32">
            <v>0</v>
          </cell>
          <cell r="O32">
            <v>1</v>
          </cell>
          <cell r="R32">
            <v>1</v>
          </cell>
          <cell r="S32">
            <v>7</v>
          </cell>
          <cell r="V32">
            <v>4</v>
          </cell>
          <cell r="W32">
            <v>1</v>
          </cell>
          <cell r="Y32">
            <v>9</v>
          </cell>
          <cell r="AA32">
            <v>6</v>
          </cell>
          <cell r="AB32">
            <v>1</v>
          </cell>
          <cell r="AC32">
            <v>0</v>
          </cell>
          <cell r="AD32">
            <v>1</v>
          </cell>
          <cell r="AE32" t="str">
            <v>{8,""}</v>
          </cell>
          <cell r="AF32">
            <v>20</v>
          </cell>
          <cell r="AG32">
            <v>20</v>
          </cell>
          <cell r="AH32">
            <v>4</v>
          </cell>
          <cell r="AI32">
            <v>0</v>
          </cell>
          <cell r="AJ32">
            <v>0</v>
          </cell>
          <cell r="AK32">
            <v>1</v>
          </cell>
          <cell r="AL32">
            <v>0</v>
          </cell>
          <cell r="AM32">
            <v>0</v>
          </cell>
          <cell r="AN32">
            <v>0</v>
          </cell>
          <cell r="AO32">
            <v>0</v>
          </cell>
          <cell r="AP32">
            <v>0</v>
          </cell>
          <cell r="AQ32">
            <v>0</v>
          </cell>
          <cell r="AR32">
            <v>0</v>
          </cell>
          <cell r="AS32">
            <v>0</v>
          </cell>
          <cell r="AV32">
            <v>0</v>
          </cell>
          <cell r="AW32">
            <v>1</v>
          </cell>
          <cell r="AX32">
            <v>20</v>
          </cell>
          <cell r="BT32" t="str">
            <v>QE.0002.15</v>
          </cell>
          <cell r="BU32" t="str">
            <v>QE Paedagogische Akademie Elisabethenstift Darmstadt</v>
          </cell>
          <cell r="BV32" t="str">
            <v>Quereinstieg – Männer und Frauen in Kitas</v>
          </cell>
          <cell r="BW32" t="str">
            <v>f174076b-d625-4502-a878-ec7714f23773</v>
          </cell>
          <cell r="BX32">
            <v>45</v>
          </cell>
          <cell r="BY32">
            <v>100</v>
          </cell>
          <cell r="BZ32">
            <v>0</v>
          </cell>
          <cell r="CA32">
            <v>2017</v>
          </cell>
          <cell r="CC32" t="b">
            <v>0</v>
          </cell>
          <cell r="CD32" t="b">
            <v>0</v>
          </cell>
          <cell r="CE32" t="b">
            <v>0</v>
          </cell>
          <cell r="CF32" t="b">
            <v>0</v>
          </cell>
          <cell r="CG32" t="b">
            <v>1</v>
          </cell>
          <cell r="CH32" t="b">
            <v>0</v>
          </cell>
          <cell r="CI32" t="b">
            <v>0</v>
          </cell>
          <cell r="CJ32" t="b">
            <v>0</v>
          </cell>
          <cell r="CK32" t="b">
            <v>0</v>
          </cell>
          <cell r="CL32" t="b">
            <v>1</v>
          </cell>
          <cell r="CM32" t="b">
            <v>0</v>
          </cell>
          <cell r="CN32" t="b">
            <v>0</v>
          </cell>
          <cell r="CO32" t="b">
            <v>0</v>
          </cell>
          <cell r="CP32" t="b">
            <v>1</v>
          </cell>
          <cell r="CQ32" t="b">
            <v>0</v>
          </cell>
          <cell r="CR32" t="b">
            <v>0</v>
          </cell>
          <cell r="CS32" t="b">
            <v>0</v>
          </cell>
          <cell r="CT32" t="b">
            <v>0</v>
          </cell>
        </row>
        <row r="33">
          <cell r="A33" t="str">
            <v>TEST</v>
          </cell>
          <cell r="B33" t="str">
            <v>DE7</v>
          </cell>
          <cell r="C33">
            <v>1</v>
          </cell>
          <cell r="D33">
            <v>1</v>
          </cell>
          <cell r="E33" t="str">
            <v>QE-0002-000032</v>
          </cell>
          <cell r="F33">
            <v>42948</v>
          </cell>
          <cell r="G33">
            <v>44043</v>
          </cell>
          <cell r="K33">
            <v>0</v>
          </cell>
          <cell r="L33">
            <v>0</v>
          </cell>
          <cell r="M33">
            <v>0</v>
          </cell>
          <cell r="N33">
            <v>0</v>
          </cell>
          <cell r="O33">
            <v>1</v>
          </cell>
          <cell r="R33">
            <v>1</v>
          </cell>
          <cell r="S33">
            <v>21</v>
          </cell>
          <cell r="U33" t="str">
            <v>Fachkraft für Abwassertechnik</v>
          </cell>
          <cell r="V33">
            <v>4</v>
          </cell>
          <cell r="W33">
            <v>1</v>
          </cell>
          <cell r="Y33">
            <v>11</v>
          </cell>
          <cell r="AA33">
            <v>11</v>
          </cell>
          <cell r="AB33">
            <v>0</v>
          </cell>
          <cell r="AC33">
            <v>0</v>
          </cell>
          <cell r="AD33">
            <v>0</v>
          </cell>
          <cell r="AE33" t="str">
            <v>{5,""}</v>
          </cell>
          <cell r="AF33">
            <v>20</v>
          </cell>
          <cell r="AG33">
            <v>20</v>
          </cell>
          <cell r="AH33">
            <v>4</v>
          </cell>
          <cell r="AI33">
            <v>0</v>
          </cell>
          <cell r="AJ33">
            <v>0</v>
          </cell>
          <cell r="AK33">
            <v>1</v>
          </cell>
          <cell r="AL33">
            <v>0</v>
          </cell>
          <cell r="AM33">
            <v>0</v>
          </cell>
          <cell r="AN33">
            <v>0</v>
          </cell>
          <cell r="AO33">
            <v>0</v>
          </cell>
          <cell r="AP33">
            <v>0</v>
          </cell>
          <cell r="AQ33">
            <v>0</v>
          </cell>
          <cell r="AR33">
            <v>0</v>
          </cell>
          <cell r="AS33">
            <v>0</v>
          </cell>
          <cell r="AV33">
            <v>0</v>
          </cell>
          <cell r="AW33">
            <v>1</v>
          </cell>
          <cell r="AX33">
            <v>20</v>
          </cell>
          <cell r="BT33" t="str">
            <v>QE.0002.15</v>
          </cell>
          <cell r="BU33" t="str">
            <v>QE Paedagogische Akademie Elisabethenstift Darmstadt</v>
          </cell>
          <cell r="BV33" t="str">
            <v>Quereinstieg – Männer und Frauen in Kitas</v>
          </cell>
          <cell r="BW33" t="str">
            <v>6ce5ef74-bb69-4902-9d4c-92ee8a798247</v>
          </cell>
          <cell r="BX33">
            <v>31</v>
          </cell>
          <cell r="BY33">
            <v>100</v>
          </cell>
          <cell r="BZ33">
            <v>0</v>
          </cell>
          <cell r="CA33">
            <v>2017</v>
          </cell>
          <cell r="CC33" t="b">
            <v>0</v>
          </cell>
          <cell r="CD33" t="b">
            <v>0</v>
          </cell>
          <cell r="CE33" t="b">
            <v>0</v>
          </cell>
          <cell r="CF33" t="b">
            <v>0</v>
          </cell>
          <cell r="CG33" t="b">
            <v>1</v>
          </cell>
          <cell r="CH33" t="b">
            <v>0</v>
          </cell>
          <cell r="CI33" t="b">
            <v>0</v>
          </cell>
          <cell r="CJ33" t="b">
            <v>0</v>
          </cell>
          <cell r="CK33" t="b">
            <v>0</v>
          </cell>
          <cell r="CL33" t="b">
            <v>1</v>
          </cell>
          <cell r="CM33" t="b">
            <v>0</v>
          </cell>
          <cell r="CN33" t="b">
            <v>0</v>
          </cell>
          <cell r="CO33" t="b">
            <v>0</v>
          </cell>
          <cell r="CP33" t="b">
            <v>0</v>
          </cell>
          <cell r="CQ33" t="b">
            <v>0</v>
          </cell>
          <cell r="CR33" t="b">
            <v>0</v>
          </cell>
          <cell r="CS33" t="b">
            <v>0</v>
          </cell>
          <cell r="CT33" t="b">
            <v>0</v>
          </cell>
        </row>
        <row r="34">
          <cell r="A34" t="str">
            <v>TEST</v>
          </cell>
          <cell r="B34" t="str">
            <v>DE7</v>
          </cell>
          <cell r="C34">
            <v>1</v>
          </cell>
          <cell r="D34">
            <v>0</v>
          </cell>
          <cell r="E34" t="str">
            <v>QE-0002-000033</v>
          </cell>
          <cell r="F34">
            <v>42948</v>
          </cell>
          <cell r="G34">
            <v>44043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1</v>
          </cell>
          <cell r="R34">
            <v>1</v>
          </cell>
          <cell r="S34">
            <v>21</v>
          </cell>
          <cell r="U34" t="str">
            <v>Fotomedienfachfrau</v>
          </cell>
          <cell r="V34">
            <v>4</v>
          </cell>
          <cell r="W34">
            <v>1</v>
          </cell>
          <cell r="Y34">
            <v>3</v>
          </cell>
          <cell r="AA34">
            <v>3</v>
          </cell>
          <cell r="AB34">
            <v>0</v>
          </cell>
          <cell r="AC34">
            <v>0</v>
          </cell>
          <cell r="AD34">
            <v>0</v>
          </cell>
          <cell r="AE34" t="str">
            <v>{7,""}</v>
          </cell>
          <cell r="AF34">
            <v>20</v>
          </cell>
          <cell r="AG34">
            <v>20</v>
          </cell>
          <cell r="AH34">
            <v>4</v>
          </cell>
          <cell r="AI34">
            <v>0</v>
          </cell>
          <cell r="AJ34">
            <v>0</v>
          </cell>
          <cell r="AK34">
            <v>1</v>
          </cell>
          <cell r="AL34">
            <v>0</v>
          </cell>
          <cell r="AM34">
            <v>0</v>
          </cell>
          <cell r="AN34">
            <v>0</v>
          </cell>
          <cell r="AO34">
            <v>0</v>
          </cell>
          <cell r="AP34">
            <v>0</v>
          </cell>
          <cell r="AQ34">
            <v>0</v>
          </cell>
          <cell r="AR34">
            <v>0</v>
          </cell>
          <cell r="AS34">
            <v>0</v>
          </cell>
          <cell r="AV34">
            <v>0</v>
          </cell>
          <cell r="AW34">
            <v>1</v>
          </cell>
          <cell r="AX34">
            <v>20</v>
          </cell>
          <cell r="BT34" t="str">
            <v>QE.0002.15</v>
          </cell>
          <cell r="BU34" t="str">
            <v>QE Paedagogische Akademie Elisabethenstift Darmstadt</v>
          </cell>
          <cell r="BV34" t="str">
            <v>Quereinstieg – Männer und Frauen in Kitas</v>
          </cell>
          <cell r="BW34" t="str">
            <v>45879384-2be3-4474-baf3-b554f26e0027</v>
          </cell>
          <cell r="BX34">
            <v>25</v>
          </cell>
          <cell r="BY34">
            <v>100</v>
          </cell>
          <cell r="BZ34">
            <v>0</v>
          </cell>
          <cell r="CA34">
            <v>2017</v>
          </cell>
          <cell r="CC34" t="b">
            <v>0</v>
          </cell>
          <cell r="CD34" t="b">
            <v>0</v>
          </cell>
          <cell r="CE34" t="b">
            <v>0</v>
          </cell>
          <cell r="CF34" t="b">
            <v>0</v>
          </cell>
          <cell r="CG34" t="b">
            <v>1</v>
          </cell>
          <cell r="CH34" t="b">
            <v>0</v>
          </cell>
          <cell r="CI34" t="b">
            <v>0</v>
          </cell>
          <cell r="CJ34" t="b">
            <v>0</v>
          </cell>
          <cell r="CK34" t="b">
            <v>0</v>
          </cell>
          <cell r="CL34" t="b">
            <v>1</v>
          </cell>
          <cell r="CM34" t="b">
            <v>0</v>
          </cell>
          <cell r="CN34" t="b">
            <v>0</v>
          </cell>
          <cell r="CO34" t="b">
            <v>0</v>
          </cell>
          <cell r="CP34" t="b">
            <v>0</v>
          </cell>
          <cell r="CQ34" t="b">
            <v>0</v>
          </cell>
          <cell r="CR34" t="b">
            <v>0</v>
          </cell>
          <cell r="CS34" t="b">
            <v>0</v>
          </cell>
          <cell r="CT34" t="b">
            <v>0</v>
          </cell>
        </row>
        <row r="35">
          <cell r="A35" t="str">
            <v>TEST</v>
          </cell>
          <cell r="B35" t="str">
            <v>DE7</v>
          </cell>
          <cell r="C35">
            <v>1</v>
          </cell>
          <cell r="D35">
            <v>1</v>
          </cell>
          <cell r="E35" t="str">
            <v>QE-0002-000034</v>
          </cell>
          <cell r="F35">
            <v>42948</v>
          </cell>
          <cell r="G35">
            <v>44043</v>
          </cell>
          <cell r="K35">
            <v>0</v>
          </cell>
          <cell r="L35">
            <v>0</v>
          </cell>
          <cell r="M35">
            <v>0</v>
          </cell>
          <cell r="N35">
            <v>0</v>
          </cell>
          <cell r="O35">
            <v>1</v>
          </cell>
          <cell r="R35">
            <v>1</v>
          </cell>
          <cell r="S35">
            <v>8</v>
          </cell>
          <cell r="V35">
            <v>4</v>
          </cell>
          <cell r="W35">
            <v>1</v>
          </cell>
          <cell r="Y35">
            <v>2</v>
          </cell>
          <cell r="AA35">
            <v>2</v>
          </cell>
          <cell r="AB35">
            <v>0</v>
          </cell>
          <cell r="AC35">
            <v>0</v>
          </cell>
          <cell r="AD35">
            <v>0</v>
          </cell>
          <cell r="AE35" t="str">
            <v>{4,""}</v>
          </cell>
          <cell r="AF35">
            <v>20</v>
          </cell>
          <cell r="AG35">
            <v>20</v>
          </cell>
          <cell r="AH35">
            <v>4</v>
          </cell>
          <cell r="AI35">
            <v>0</v>
          </cell>
          <cell r="AJ35">
            <v>0</v>
          </cell>
          <cell r="AK35">
            <v>0</v>
          </cell>
          <cell r="AL35">
            <v>0</v>
          </cell>
          <cell r="AM35">
            <v>0</v>
          </cell>
          <cell r="AN35">
            <v>0</v>
          </cell>
          <cell r="AO35">
            <v>0</v>
          </cell>
          <cell r="AP35">
            <v>0</v>
          </cell>
          <cell r="AQ35">
            <v>0</v>
          </cell>
          <cell r="AR35">
            <v>0</v>
          </cell>
          <cell r="AS35">
            <v>1</v>
          </cell>
          <cell r="AT35">
            <v>4</v>
          </cell>
          <cell r="AV35">
            <v>1</v>
          </cell>
          <cell r="AW35">
            <v>1</v>
          </cell>
          <cell r="AX35">
            <v>20</v>
          </cell>
          <cell r="BT35" t="str">
            <v>QE.0002.15</v>
          </cell>
          <cell r="BU35" t="str">
            <v>QE Paedagogische Akademie Elisabethenstift Darmstadt</v>
          </cell>
          <cell r="BV35" t="str">
            <v>Quereinstieg – Männer und Frauen in Kitas</v>
          </cell>
          <cell r="BW35" t="str">
            <v>256da248-fcc2-4553-b508-cdf2ba6e491b</v>
          </cell>
          <cell r="BX35">
            <v>22</v>
          </cell>
          <cell r="BY35">
            <v>100</v>
          </cell>
          <cell r="BZ35">
            <v>0</v>
          </cell>
          <cell r="CA35">
            <v>2017</v>
          </cell>
          <cell r="CC35" t="b">
            <v>1</v>
          </cell>
          <cell r="CD35" t="b">
            <v>0</v>
          </cell>
          <cell r="CE35" t="b">
            <v>0</v>
          </cell>
          <cell r="CF35" t="b">
            <v>0</v>
          </cell>
          <cell r="CG35" t="b">
            <v>0</v>
          </cell>
          <cell r="CH35" t="b">
            <v>1</v>
          </cell>
          <cell r="CI35" t="b">
            <v>0</v>
          </cell>
          <cell r="CJ35" t="b">
            <v>0</v>
          </cell>
          <cell r="CK35" t="b">
            <v>0</v>
          </cell>
          <cell r="CL35" t="b">
            <v>1</v>
          </cell>
          <cell r="CM35" t="b">
            <v>0</v>
          </cell>
          <cell r="CN35" t="b">
            <v>1</v>
          </cell>
          <cell r="CO35" t="b">
            <v>0</v>
          </cell>
          <cell r="CP35" t="b">
            <v>0</v>
          </cell>
          <cell r="CQ35" t="b">
            <v>0</v>
          </cell>
          <cell r="CR35" t="b">
            <v>0</v>
          </cell>
          <cell r="CS35" t="b">
            <v>0</v>
          </cell>
          <cell r="CT35" t="b">
            <v>0</v>
          </cell>
        </row>
        <row r="36">
          <cell r="A36" t="str">
            <v>TEST</v>
          </cell>
          <cell r="B36" t="str">
            <v>DE7</v>
          </cell>
          <cell r="C36">
            <v>1</v>
          </cell>
          <cell r="D36">
            <v>0</v>
          </cell>
          <cell r="E36" t="str">
            <v>QE-0002-000035</v>
          </cell>
          <cell r="F36">
            <v>42948</v>
          </cell>
          <cell r="G36">
            <v>44043</v>
          </cell>
          <cell r="K36">
            <v>0</v>
          </cell>
          <cell r="L36">
            <v>0</v>
          </cell>
          <cell r="M36">
            <v>0</v>
          </cell>
          <cell r="N36">
            <v>0</v>
          </cell>
          <cell r="O36">
            <v>1</v>
          </cell>
          <cell r="R36">
            <v>1</v>
          </cell>
          <cell r="S36">
            <v>3</v>
          </cell>
          <cell r="V36">
            <v>4</v>
          </cell>
          <cell r="W36">
            <v>1</v>
          </cell>
          <cell r="Y36">
            <v>4</v>
          </cell>
          <cell r="AA36">
            <v>4</v>
          </cell>
          <cell r="AB36">
            <v>0</v>
          </cell>
          <cell r="AC36">
            <v>0</v>
          </cell>
          <cell r="AD36">
            <v>0</v>
          </cell>
          <cell r="AE36" t="str">
            <v>{6,7,15,""}</v>
          </cell>
          <cell r="AF36">
            <v>20</v>
          </cell>
          <cell r="AG36">
            <v>20</v>
          </cell>
          <cell r="AH36">
            <v>4</v>
          </cell>
          <cell r="AI36">
            <v>0</v>
          </cell>
          <cell r="AJ36">
            <v>0</v>
          </cell>
          <cell r="AK36">
            <v>1</v>
          </cell>
          <cell r="AL36">
            <v>0</v>
          </cell>
          <cell r="AM36">
            <v>0</v>
          </cell>
          <cell r="AN36">
            <v>0</v>
          </cell>
          <cell r="AO36">
            <v>0</v>
          </cell>
          <cell r="AP36">
            <v>0</v>
          </cell>
          <cell r="AQ36">
            <v>0</v>
          </cell>
          <cell r="AR36">
            <v>0</v>
          </cell>
          <cell r="AS36">
            <v>0</v>
          </cell>
          <cell r="AV36">
            <v>0</v>
          </cell>
          <cell r="AW36">
            <v>1</v>
          </cell>
          <cell r="AX36">
            <v>20</v>
          </cell>
          <cell r="BT36" t="str">
            <v>QE.0002.15</v>
          </cell>
          <cell r="BU36" t="str">
            <v>QE Paedagogische Akademie Elisabethenstift Darmstadt</v>
          </cell>
          <cell r="BV36" t="str">
            <v>Quereinstieg – Männer und Frauen in Kitas</v>
          </cell>
          <cell r="BW36" t="str">
            <v>a3571bbb-cf9e-4471-a581-93a3d4856b58</v>
          </cell>
          <cell r="BX36">
            <v>23</v>
          </cell>
          <cell r="BY36">
            <v>100</v>
          </cell>
          <cell r="BZ36">
            <v>0</v>
          </cell>
          <cell r="CA36">
            <v>2017</v>
          </cell>
          <cell r="CC36" t="b">
            <v>0</v>
          </cell>
          <cell r="CD36" t="b">
            <v>0</v>
          </cell>
          <cell r="CE36" t="b">
            <v>0</v>
          </cell>
          <cell r="CF36" t="b">
            <v>0</v>
          </cell>
          <cell r="CG36" t="b">
            <v>1</v>
          </cell>
          <cell r="CH36" t="b">
            <v>1</v>
          </cell>
          <cell r="CI36" t="b">
            <v>0</v>
          </cell>
          <cell r="CJ36" t="b">
            <v>0</v>
          </cell>
          <cell r="CK36" t="b">
            <v>0</v>
          </cell>
          <cell r="CL36" t="b">
            <v>1</v>
          </cell>
          <cell r="CM36" t="b">
            <v>0</v>
          </cell>
          <cell r="CN36" t="b">
            <v>0</v>
          </cell>
          <cell r="CO36" t="b">
            <v>0</v>
          </cell>
          <cell r="CP36" t="b">
            <v>0</v>
          </cell>
          <cell r="CQ36" t="b">
            <v>0</v>
          </cell>
          <cell r="CR36" t="b">
            <v>0</v>
          </cell>
          <cell r="CS36" t="b">
            <v>0</v>
          </cell>
          <cell r="CT36" t="b">
            <v>0</v>
          </cell>
        </row>
        <row r="37">
          <cell r="A37" t="str">
            <v>TEST</v>
          </cell>
          <cell r="B37" t="str">
            <v>DE7</v>
          </cell>
          <cell r="C37">
            <v>1</v>
          </cell>
          <cell r="D37">
            <v>1</v>
          </cell>
          <cell r="E37" t="str">
            <v>QE-0002-000036</v>
          </cell>
          <cell r="F37">
            <v>42948</v>
          </cell>
          <cell r="G37">
            <v>44043</v>
          </cell>
          <cell r="K37">
            <v>0</v>
          </cell>
          <cell r="L37">
            <v>0</v>
          </cell>
          <cell r="M37">
            <v>0</v>
          </cell>
          <cell r="N37">
            <v>0</v>
          </cell>
          <cell r="O37">
            <v>1</v>
          </cell>
          <cell r="R37">
            <v>1</v>
          </cell>
          <cell r="S37">
            <v>20</v>
          </cell>
          <cell r="V37">
            <v>4</v>
          </cell>
          <cell r="W37">
            <v>1</v>
          </cell>
          <cell r="Y37">
            <v>9</v>
          </cell>
          <cell r="AA37">
            <v>9</v>
          </cell>
          <cell r="AB37">
            <v>0</v>
          </cell>
          <cell r="AC37">
            <v>1</v>
          </cell>
          <cell r="AD37">
            <v>0</v>
          </cell>
          <cell r="AE37" t="str">
            <v>{14,""}</v>
          </cell>
          <cell r="AF37">
            <v>20</v>
          </cell>
          <cell r="AG37">
            <v>20</v>
          </cell>
          <cell r="AH37">
            <v>4</v>
          </cell>
          <cell r="AI37">
            <v>0</v>
          </cell>
          <cell r="AJ37">
            <v>0</v>
          </cell>
          <cell r="AK37">
            <v>1</v>
          </cell>
          <cell r="AL37">
            <v>0</v>
          </cell>
          <cell r="AM37">
            <v>0</v>
          </cell>
          <cell r="AN37">
            <v>0</v>
          </cell>
          <cell r="AO37">
            <v>0</v>
          </cell>
          <cell r="AP37">
            <v>0</v>
          </cell>
          <cell r="AQ37">
            <v>0</v>
          </cell>
          <cell r="AR37">
            <v>0</v>
          </cell>
          <cell r="AS37">
            <v>0</v>
          </cell>
          <cell r="AV37">
            <v>0</v>
          </cell>
          <cell r="AW37">
            <v>1</v>
          </cell>
          <cell r="AX37">
            <v>20</v>
          </cell>
          <cell r="BT37" t="str">
            <v>QE.0002.15</v>
          </cell>
          <cell r="BU37" t="str">
            <v>QE Paedagogische Akademie Elisabethenstift Darmstadt</v>
          </cell>
          <cell r="BV37" t="str">
            <v>Quereinstieg – Männer und Frauen in Kitas</v>
          </cell>
          <cell r="BW37" t="str">
            <v>152061e8-935f-45fe-94df-8b6b30adaac7</v>
          </cell>
          <cell r="BX37">
            <v>31</v>
          </cell>
          <cell r="BY37">
            <v>100</v>
          </cell>
          <cell r="BZ37">
            <v>0</v>
          </cell>
          <cell r="CA37">
            <v>2017</v>
          </cell>
          <cell r="CC37" t="b">
            <v>0</v>
          </cell>
          <cell r="CD37" t="b">
            <v>0</v>
          </cell>
          <cell r="CE37" t="b">
            <v>0</v>
          </cell>
          <cell r="CF37" t="b">
            <v>0</v>
          </cell>
          <cell r="CG37" t="b">
            <v>1</v>
          </cell>
          <cell r="CH37" t="b">
            <v>0</v>
          </cell>
          <cell r="CI37" t="b">
            <v>0</v>
          </cell>
          <cell r="CJ37" t="b">
            <v>0</v>
          </cell>
          <cell r="CK37" t="b">
            <v>0</v>
          </cell>
          <cell r="CL37" t="b">
            <v>1</v>
          </cell>
          <cell r="CM37" t="b">
            <v>0</v>
          </cell>
          <cell r="CN37" t="b">
            <v>0</v>
          </cell>
          <cell r="CO37" t="b">
            <v>0</v>
          </cell>
          <cell r="CP37" t="b">
            <v>0</v>
          </cell>
          <cell r="CQ37" t="b">
            <v>0</v>
          </cell>
          <cell r="CR37" t="b">
            <v>0</v>
          </cell>
          <cell r="CS37" t="b">
            <v>0</v>
          </cell>
          <cell r="CT37" t="b">
            <v>0</v>
          </cell>
        </row>
        <row r="38">
          <cell r="A38" t="str">
            <v>TEST</v>
          </cell>
          <cell r="B38" t="str">
            <v>DE7</v>
          </cell>
          <cell r="C38">
            <v>1</v>
          </cell>
          <cell r="D38">
            <v>0</v>
          </cell>
          <cell r="E38" t="str">
            <v>QE-0002-000037</v>
          </cell>
          <cell r="F38">
            <v>42948</v>
          </cell>
          <cell r="G38">
            <v>44043</v>
          </cell>
          <cell r="K38">
            <v>0</v>
          </cell>
          <cell r="L38">
            <v>0</v>
          </cell>
          <cell r="M38">
            <v>0</v>
          </cell>
          <cell r="N38">
            <v>0</v>
          </cell>
          <cell r="O38">
            <v>1</v>
          </cell>
          <cell r="R38">
            <v>1</v>
          </cell>
          <cell r="S38">
            <v>22</v>
          </cell>
          <cell r="T38" t="str">
            <v>Vergleichende Religionswissenschaften</v>
          </cell>
          <cell r="V38">
            <v>7</v>
          </cell>
          <cell r="W38">
            <v>3</v>
          </cell>
          <cell r="Y38">
            <v>4</v>
          </cell>
          <cell r="AA38">
            <v>4</v>
          </cell>
          <cell r="AB38">
            <v>1</v>
          </cell>
          <cell r="AC38">
            <v>1</v>
          </cell>
          <cell r="AD38">
            <v>1</v>
          </cell>
          <cell r="AE38" t="str">
            <v>{13,""}</v>
          </cell>
          <cell r="AF38">
            <v>20</v>
          </cell>
          <cell r="AG38">
            <v>20</v>
          </cell>
          <cell r="AH38">
            <v>4</v>
          </cell>
          <cell r="AI38">
            <v>0</v>
          </cell>
          <cell r="AJ38">
            <v>0</v>
          </cell>
          <cell r="AK38">
            <v>0</v>
          </cell>
          <cell r="AL38">
            <v>0</v>
          </cell>
          <cell r="AM38">
            <v>1</v>
          </cell>
          <cell r="AN38">
            <v>0</v>
          </cell>
          <cell r="AO38">
            <v>0</v>
          </cell>
          <cell r="AP38">
            <v>0</v>
          </cell>
          <cell r="AQ38">
            <v>0</v>
          </cell>
          <cell r="AR38">
            <v>1</v>
          </cell>
          <cell r="AS38">
            <v>0</v>
          </cell>
          <cell r="AV38">
            <v>0</v>
          </cell>
          <cell r="AW38">
            <v>1</v>
          </cell>
          <cell r="AX38">
            <v>20</v>
          </cell>
          <cell r="BT38" t="str">
            <v>QE.0002.15</v>
          </cell>
          <cell r="BU38" t="str">
            <v>QE Paedagogische Akademie Elisabethenstift Darmstadt</v>
          </cell>
          <cell r="BV38" t="str">
            <v>Quereinstieg – Männer und Frauen in Kitas</v>
          </cell>
          <cell r="BW38" t="str">
            <v>5c05fba4-c799-479a-848a-cc33f8642b31</v>
          </cell>
          <cell r="BX38">
            <v>33</v>
          </cell>
          <cell r="BY38">
            <v>100</v>
          </cell>
          <cell r="BZ38">
            <v>0</v>
          </cell>
          <cell r="CA38">
            <v>2017</v>
          </cell>
          <cell r="CC38" t="b">
            <v>0</v>
          </cell>
          <cell r="CD38" t="b">
            <v>0</v>
          </cell>
          <cell r="CE38" t="b">
            <v>1</v>
          </cell>
          <cell r="CF38" t="b">
            <v>1</v>
          </cell>
          <cell r="CG38" t="b">
            <v>0</v>
          </cell>
          <cell r="CH38" t="b">
            <v>0</v>
          </cell>
          <cell r="CI38" t="b">
            <v>0</v>
          </cell>
          <cell r="CJ38" t="b">
            <v>0</v>
          </cell>
          <cell r="CK38" t="b">
            <v>0</v>
          </cell>
          <cell r="CL38" t="b">
            <v>0</v>
          </cell>
          <cell r="CM38" t="b">
            <v>1</v>
          </cell>
          <cell r="CN38" t="b">
            <v>0</v>
          </cell>
          <cell r="CO38" t="b">
            <v>0</v>
          </cell>
          <cell r="CP38" t="b">
            <v>1</v>
          </cell>
          <cell r="CQ38" t="b">
            <v>0</v>
          </cell>
          <cell r="CR38" t="b">
            <v>0</v>
          </cell>
          <cell r="CS38" t="b">
            <v>0</v>
          </cell>
          <cell r="CT38" t="b">
            <v>0</v>
          </cell>
        </row>
        <row r="39">
          <cell r="A39" t="str">
            <v>TEST</v>
          </cell>
          <cell r="B39" t="str">
            <v>DE7</v>
          </cell>
          <cell r="C39">
            <v>1</v>
          </cell>
          <cell r="D39">
            <v>0</v>
          </cell>
          <cell r="E39" t="str">
            <v>QE-0002-000038</v>
          </cell>
          <cell r="F39">
            <v>42948</v>
          </cell>
          <cell r="G39">
            <v>44043</v>
          </cell>
          <cell r="K39">
            <v>0</v>
          </cell>
          <cell r="L39">
            <v>0</v>
          </cell>
          <cell r="M39">
            <v>0</v>
          </cell>
          <cell r="N39">
            <v>0</v>
          </cell>
          <cell r="O39">
            <v>1</v>
          </cell>
          <cell r="R39">
            <v>1</v>
          </cell>
          <cell r="S39">
            <v>21</v>
          </cell>
          <cell r="U39" t="str">
            <v>Hotelfachfrau</v>
          </cell>
          <cell r="V39">
            <v>4</v>
          </cell>
          <cell r="W39">
            <v>1</v>
          </cell>
          <cell r="Y39">
            <v>4</v>
          </cell>
          <cell r="AA39">
            <v>4</v>
          </cell>
          <cell r="AB39">
            <v>0</v>
          </cell>
          <cell r="AC39">
            <v>1</v>
          </cell>
          <cell r="AD39">
            <v>0</v>
          </cell>
          <cell r="AE39" t="str">
            <v>{9,""}</v>
          </cell>
          <cell r="AF39">
            <v>20</v>
          </cell>
          <cell r="AG39">
            <v>20</v>
          </cell>
          <cell r="AH39">
            <v>4</v>
          </cell>
          <cell r="AI39">
            <v>0</v>
          </cell>
          <cell r="AJ39">
            <v>0</v>
          </cell>
          <cell r="AK39">
            <v>1</v>
          </cell>
          <cell r="AL39">
            <v>0</v>
          </cell>
          <cell r="AM39">
            <v>0</v>
          </cell>
          <cell r="AN39">
            <v>0</v>
          </cell>
          <cell r="AO39">
            <v>0</v>
          </cell>
          <cell r="AP39">
            <v>0</v>
          </cell>
          <cell r="AQ39">
            <v>0</v>
          </cell>
          <cell r="AR39">
            <v>0</v>
          </cell>
          <cell r="AS39">
            <v>0</v>
          </cell>
          <cell r="AV39">
            <v>0</v>
          </cell>
          <cell r="AW39">
            <v>1</v>
          </cell>
          <cell r="AX39">
            <v>20</v>
          </cell>
          <cell r="BT39" t="str">
            <v>QE.0002.15</v>
          </cell>
          <cell r="BU39" t="str">
            <v>QE Paedagogische Akademie Elisabethenstift Darmstadt</v>
          </cell>
          <cell r="BV39" t="str">
            <v>Quereinstieg – Männer und Frauen in Kitas</v>
          </cell>
          <cell r="BW39" t="str">
            <v>90ba58de-1a22-4443-8a41-bc88a1fe338f</v>
          </cell>
          <cell r="BX39">
            <v>24</v>
          </cell>
          <cell r="BY39">
            <v>100</v>
          </cell>
          <cell r="BZ39">
            <v>0</v>
          </cell>
          <cell r="CA39">
            <v>2017</v>
          </cell>
          <cell r="CC39" t="b">
            <v>0</v>
          </cell>
          <cell r="CD39" t="b">
            <v>0</v>
          </cell>
          <cell r="CE39" t="b">
            <v>0</v>
          </cell>
          <cell r="CF39" t="b">
            <v>0</v>
          </cell>
          <cell r="CG39" t="b">
            <v>1</v>
          </cell>
          <cell r="CH39" t="b">
            <v>1</v>
          </cell>
          <cell r="CI39" t="b">
            <v>0</v>
          </cell>
          <cell r="CJ39" t="b">
            <v>0</v>
          </cell>
          <cell r="CK39" t="b">
            <v>0</v>
          </cell>
          <cell r="CL39" t="b">
            <v>1</v>
          </cell>
          <cell r="CM39" t="b">
            <v>0</v>
          </cell>
          <cell r="CN39" t="b">
            <v>0</v>
          </cell>
          <cell r="CO39" t="b">
            <v>0</v>
          </cell>
          <cell r="CP39" t="b">
            <v>0</v>
          </cell>
          <cell r="CQ39" t="b">
            <v>0</v>
          </cell>
          <cell r="CR39" t="b">
            <v>0</v>
          </cell>
          <cell r="CS39" t="b">
            <v>0</v>
          </cell>
          <cell r="CT39" t="b">
            <v>0</v>
          </cell>
        </row>
        <row r="40">
          <cell r="A40" t="str">
            <v>TEST</v>
          </cell>
          <cell r="B40" t="str">
            <v>DE7</v>
          </cell>
          <cell r="C40">
            <v>1</v>
          </cell>
          <cell r="D40">
            <v>1</v>
          </cell>
          <cell r="E40" t="str">
            <v>QE-0002-000039</v>
          </cell>
          <cell r="F40">
            <v>42948</v>
          </cell>
          <cell r="G40">
            <v>44043</v>
          </cell>
          <cell r="K40">
            <v>0</v>
          </cell>
          <cell r="L40">
            <v>0</v>
          </cell>
          <cell r="M40">
            <v>0</v>
          </cell>
          <cell r="N40">
            <v>0</v>
          </cell>
          <cell r="O40">
            <v>1</v>
          </cell>
          <cell r="R40">
            <v>1</v>
          </cell>
          <cell r="S40">
            <v>11</v>
          </cell>
          <cell r="V40">
            <v>7</v>
          </cell>
          <cell r="W40">
            <v>1</v>
          </cell>
          <cell r="Y40">
            <v>9</v>
          </cell>
          <cell r="AA40">
            <v>9</v>
          </cell>
          <cell r="AB40">
            <v>0</v>
          </cell>
          <cell r="AC40">
            <v>1</v>
          </cell>
          <cell r="AD40">
            <v>0</v>
          </cell>
          <cell r="AE40" t="str">
            <v>{9,""}</v>
          </cell>
          <cell r="AF40">
            <v>20</v>
          </cell>
          <cell r="AG40">
            <v>20</v>
          </cell>
          <cell r="AH40">
            <v>4</v>
          </cell>
          <cell r="AI40">
            <v>0</v>
          </cell>
          <cell r="AJ40">
            <v>0</v>
          </cell>
          <cell r="AK40">
            <v>1</v>
          </cell>
          <cell r="AL40">
            <v>0</v>
          </cell>
          <cell r="AM40">
            <v>0</v>
          </cell>
          <cell r="AN40">
            <v>0</v>
          </cell>
          <cell r="AO40">
            <v>0</v>
          </cell>
          <cell r="AP40">
            <v>0</v>
          </cell>
          <cell r="AQ40">
            <v>0</v>
          </cell>
          <cell r="AR40">
            <v>0</v>
          </cell>
          <cell r="AS40">
            <v>0</v>
          </cell>
          <cell r="AV40">
            <v>0</v>
          </cell>
          <cell r="AW40">
            <v>1</v>
          </cell>
          <cell r="AX40">
            <v>20</v>
          </cell>
          <cell r="BT40" t="str">
            <v>QE.0002.15</v>
          </cell>
          <cell r="BU40" t="str">
            <v>QE Paedagogische Akademie Elisabethenstift Darmstadt</v>
          </cell>
          <cell r="BV40" t="str">
            <v>Quereinstieg – Männer und Frauen in Kitas</v>
          </cell>
          <cell r="BW40" t="str">
            <v>01cc182d-6c63-48ed-9c12-171a3af6d4e3</v>
          </cell>
          <cell r="BX40">
            <v>29</v>
          </cell>
          <cell r="BY40">
            <v>100</v>
          </cell>
          <cell r="BZ40">
            <v>0</v>
          </cell>
          <cell r="CA40">
            <v>2017</v>
          </cell>
          <cell r="CC40" t="b">
            <v>0</v>
          </cell>
          <cell r="CD40" t="b">
            <v>0</v>
          </cell>
          <cell r="CE40" t="b">
            <v>0</v>
          </cell>
          <cell r="CF40" t="b">
            <v>0</v>
          </cell>
          <cell r="CG40" t="b">
            <v>1</v>
          </cell>
          <cell r="CH40" t="b">
            <v>0</v>
          </cell>
          <cell r="CI40" t="b">
            <v>0</v>
          </cell>
          <cell r="CJ40" t="b">
            <v>0</v>
          </cell>
          <cell r="CK40" t="b">
            <v>0</v>
          </cell>
          <cell r="CL40" t="b">
            <v>1</v>
          </cell>
          <cell r="CM40" t="b">
            <v>0</v>
          </cell>
          <cell r="CN40" t="b">
            <v>0</v>
          </cell>
          <cell r="CO40" t="b">
            <v>0</v>
          </cell>
          <cell r="CP40" t="b">
            <v>0</v>
          </cell>
          <cell r="CQ40" t="b">
            <v>0</v>
          </cell>
          <cell r="CR40" t="b">
            <v>0</v>
          </cell>
          <cell r="CS40" t="b">
            <v>0</v>
          </cell>
          <cell r="CT40" t="b">
            <v>0</v>
          </cell>
        </row>
        <row r="41">
          <cell r="A41" t="str">
            <v>TEST</v>
          </cell>
          <cell r="B41" t="str">
            <v>DE7</v>
          </cell>
          <cell r="C41">
            <v>1</v>
          </cell>
          <cell r="D41">
            <v>0</v>
          </cell>
          <cell r="E41" t="str">
            <v>QE-0002-000040</v>
          </cell>
          <cell r="F41">
            <v>42948</v>
          </cell>
          <cell r="G41">
            <v>44043</v>
          </cell>
          <cell r="K41">
            <v>0</v>
          </cell>
          <cell r="L41">
            <v>0</v>
          </cell>
          <cell r="M41">
            <v>0</v>
          </cell>
          <cell r="N41">
            <v>0</v>
          </cell>
          <cell r="O41">
            <v>1</v>
          </cell>
          <cell r="R41">
            <v>1</v>
          </cell>
          <cell r="S41">
            <v>21</v>
          </cell>
          <cell r="U41" t="str">
            <v>Milchwirtschaftliche Laborantin</v>
          </cell>
          <cell r="V41">
            <v>4</v>
          </cell>
          <cell r="W41">
            <v>1</v>
          </cell>
          <cell r="Y41">
            <v>2</v>
          </cell>
          <cell r="AA41">
            <v>0</v>
          </cell>
          <cell r="AB41">
            <v>0</v>
          </cell>
          <cell r="AC41">
            <v>1</v>
          </cell>
          <cell r="AD41">
            <v>0</v>
          </cell>
          <cell r="AE41" t="str">
            <v>{20,""}</v>
          </cell>
          <cell r="AF41">
            <v>20</v>
          </cell>
          <cell r="AG41">
            <v>20</v>
          </cell>
          <cell r="AH41">
            <v>4</v>
          </cell>
          <cell r="AI41">
            <v>0</v>
          </cell>
          <cell r="AJ41">
            <v>0</v>
          </cell>
          <cell r="AK41">
            <v>0</v>
          </cell>
          <cell r="AL41">
            <v>0</v>
          </cell>
          <cell r="AM41">
            <v>0</v>
          </cell>
          <cell r="AN41">
            <v>1</v>
          </cell>
          <cell r="AO41">
            <v>0</v>
          </cell>
          <cell r="AP41">
            <v>0</v>
          </cell>
          <cell r="AQ41">
            <v>0</v>
          </cell>
          <cell r="AR41">
            <v>1</v>
          </cell>
          <cell r="AS41">
            <v>0</v>
          </cell>
          <cell r="AV41">
            <v>0</v>
          </cell>
          <cell r="AW41">
            <v>1</v>
          </cell>
          <cell r="AX41">
            <v>20</v>
          </cell>
          <cell r="BT41" t="str">
            <v>QE.0002.15</v>
          </cell>
          <cell r="BU41" t="str">
            <v>QE Paedagogische Akademie Elisabethenstift Darmstadt</v>
          </cell>
          <cell r="BV41" t="str">
            <v>Quereinstieg – Männer und Frauen in Kitas</v>
          </cell>
          <cell r="BW41" t="str">
            <v>6c9580ee-766d-4ab6-adb2-176aac793798</v>
          </cell>
          <cell r="BX41">
            <v>24</v>
          </cell>
          <cell r="BY41">
            <v>100</v>
          </cell>
          <cell r="BZ41">
            <v>0</v>
          </cell>
          <cell r="CA41">
            <v>2017</v>
          </cell>
          <cell r="CC41" t="b">
            <v>0</v>
          </cell>
          <cell r="CD41" t="b">
            <v>0</v>
          </cell>
          <cell r="CE41" t="b">
            <v>0</v>
          </cell>
          <cell r="CF41" t="b">
            <v>0</v>
          </cell>
          <cell r="CG41" t="b">
            <v>1</v>
          </cell>
          <cell r="CH41" t="b">
            <v>1</v>
          </cell>
          <cell r="CI41" t="b">
            <v>0</v>
          </cell>
          <cell r="CJ41" t="b">
            <v>0</v>
          </cell>
          <cell r="CK41" t="b">
            <v>0</v>
          </cell>
          <cell r="CL41" t="b">
            <v>1</v>
          </cell>
          <cell r="CM41" t="b">
            <v>0</v>
          </cell>
          <cell r="CN41" t="b">
            <v>0</v>
          </cell>
          <cell r="CO41" t="b">
            <v>0</v>
          </cell>
          <cell r="CP41" t="b">
            <v>0</v>
          </cell>
          <cell r="CQ41" t="b">
            <v>0</v>
          </cell>
          <cell r="CR41" t="b">
            <v>0</v>
          </cell>
          <cell r="CS41" t="b">
            <v>0</v>
          </cell>
          <cell r="CT41" t="b">
            <v>0</v>
          </cell>
        </row>
        <row r="42">
          <cell r="A42" t="str">
            <v>TEST</v>
          </cell>
          <cell r="B42" t="str">
            <v>DE7</v>
          </cell>
          <cell r="C42">
            <v>1</v>
          </cell>
          <cell r="D42">
            <v>0</v>
          </cell>
          <cell r="E42" t="str">
            <v>QE-0002-000041</v>
          </cell>
          <cell r="F42">
            <v>42948</v>
          </cell>
          <cell r="G42">
            <v>43921</v>
          </cell>
          <cell r="K42">
            <v>0</v>
          </cell>
          <cell r="L42">
            <v>0</v>
          </cell>
          <cell r="M42">
            <v>0</v>
          </cell>
          <cell r="N42">
            <v>0</v>
          </cell>
          <cell r="O42">
            <v>1</v>
          </cell>
          <cell r="R42">
            <v>1</v>
          </cell>
          <cell r="S42">
            <v>21</v>
          </cell>
          <cell r="U42" t="str">
            <v>Übersetzerin</v>
          </cell>
          <cell r="V42">
            <v>4</v>
          </cell>
          <cell r="W42">
            <v>1</v>
          </cell>
          <cell r="Y42">
            <v>22</v>
          </cell>
          <cell r="AA42">
            <v>22</v>
          </cell>
          <cell r="AB42">
            <v>1</v>
          </cell>
          <cell r="AC42">
            <v>0</v>
          </cell>
          <cell r="AD42">
            <v>1</v>
          </cell>
          <cell r="AE42" t="str">
            <v>{19,""}</v>
          </cell>
          <cell r="AF42">
            <v>20</v>
          </cell>
          <cell r="AG42">
            <v>20</v>
          </cell>
          <cell r="AH42">
            <v>4</v>
          </cell>
          <cell r="AI42">
            <v>0</v>
          </cell>
          <cell r="AJ42">
            <v>0</v>
          </cell>
          <cell r="AK42">
            <v>0</v>
          </cell>
          <cell r="AL42">
            <v>0</v>
          </cell>
          <cell r="AM42">
            <v>0</v>
          </cell>
          <cell r="AN42">
            <v>0</v>
          </cell>
          <cell r="AO42">
            <v>0</v>
          </cell>
          <cell r="AP42">
            <v>1</v>
          </cell>
          <cell r="AQ42">
            <v>0</v>
          </cell>
          <cell r="AR42">
            <v>0</v>
          </cell>
          <cell r="AS42">
            <v>0</v>
          </cell>
          <cell r="AV42">
            <v>0</v>
          </cell>
          <cell r="AW42">
            <v>1</v>
          </cell>
          <cell r="AX42">
            <v>20</v>
          </cell>
          <cell r="BT42" t="str">
            <v>QE.0002.15</v>
          </cell>
          <cell r="BU42" t="str">
            <v>QE Paedagogische Akademie Elisabethenstift Darmstadt</v>
          </cell>
          <cell r="BV42" t="str">
            <v>Quereinstieg – Männer und Frauen in Kitas</v>
          </cell>
          <cell r="BW42" t="str">
            <v>8aad0b43-f74b-4c02-bc0d-ce22394b2112</v>
          </cell>
          <cell r="BX42">
            <v>49</v>
          </cell>
          <cell r="BY42">
            <v>100</v>
          </cell>
          <cell r="BZ42">
            <v>0</v>
          </cell>
          <cell r="CA42">
            <v>2017</v>
          </cell>
          <cell r="CC42" t="b">
            <v>0</v>
          </cell>
          <cell r="CD42" t="b">
            <v>0</v>
          </cell>
          <cell r="CE42" t="b">
            <v>0</v>
          </cell>
          <cell r="CF42" t="b">
            <v>0</v>
          </cell>
          <cell r="CG42" t="b">
            <v>1</v>
          </cell>
          <cell r="CH42" t="b">
            <v>0</v>
          </cell>
          <cell r="CI42" t="b">
            <v>0</v>
          </cell>
          <cell r="CJ42" t="b">
            <v>0</v>
          </cell>
          <cell r="CK42" t="b">
            <v>0</v>
          </cell>
          <cell r="CL42" t="b">
            <v>1</v>
          </cell>
          <cell r="CM42" t="b">
            <v>0</v>
          </cell>
          <cell r="CN42" t="b">
            <v>0</v>
          </cell>
          <cell r="CO42" t="b">
            <v>0</v>
          </cell>
          <cell r="CP42" t="b">
            <v>1</v>
          </cell>
          <cell r="CQ42" t="b">
            <v>0</v>
          </cell>
          <cell r="CR42" t="b">
            <v>0</v>
          </cell>
          <cell r="CS42" t="b">
            <v>0</v>
          </cell>
          <cell r="CT42" t="b">
            <v>0</v>
          </cell>
        </row>
        <row r="43">
          <cell r="A43" t="str">
            <v>TEST</v>
          </cell>
          <cell r="B43" t="str">
            <v>DE7</v>
          </cell>
          <cell r="C43">
            <v>1</v>
          </cell>
          <cell r="D43">
            <v>0</v>
          </cell>
          <cell r="E43" t="str">
            <v>QE-0002-000042</v>
          </cell>
          <cell r="F43">
            <v>42948</v>
          </cell>
          <cell r="G43">
            <v>44043</v>
          </cell>
          <cell r="K43">
            <v>0</v>
          </cell>
          <cell r="L43">
            <v>0</v>
          </cell>
          <cell r="M43">
            <v>0</v>
          </cell>
          <cell r="N43">
            <v>0</v>
          </cell>
          <cell r="O43">
            <v>1</v>
          </cell>
          <cell r="R43">
            <v>1</v>
          </cell>
          <cell r="S43">
            <v>21</v>
          </cell>
          <cell r="U43" t="str">
            <v>Floristin</v>
          </cell>
          <cell r="V43">
            <v>4</v>
          </cell>
          <cell r="W43">
            <v>1</v>
          </cell>
          <cell r="Y43">
            <v>9</v>
          </cell>
          <cell r="AA43">
            <v>6</v>
          </cell>
          <cell r="AB43">
            <v>0</v>
          </cell>
          <cell r="AC43">
            <v>1</v>
          </cell>
          <cell r="AD43">
            <v>0</v>
          </cell>
          <cell r="AE43" t="str">
            <v>{14,""}</v>
          </cell>
          <cell r="AF43">
            <v>20</v>
          </cell>
          <cell r="AG43">
            <v>20</v>
          </cell>
          <cell r="AH43">
            <v>4</v>
          </cell>
          <cell r="AI43">
            <v>0</v>
          </cell>
          <cell r="AJ43">
            <v>0</v>
          </cell>
          <cell r="AK43">
            <v>0</v>
          </cell>
          <cell r="AL43">
            <v>0</v>
          </cell>
          <cell r="AM43">
            <v>0</v>
          </cell>
          <cell r="AN43">
            <v>0</v>
          </cell>
          <cell r="AO43">
            <v>0</v>
          </cell>
          <cell r="AP43">
            <v>0</v>
          </cell>
          <cell r="AQ43">
            <v>0</v>
          </cell>
          <cell r="AR43">
            <v>1</v>
          </cell>
          <cell r="AS43">
            <v>0</v>
          </cell>
          <cell r="AV43">
            <v>0</v>
          </cell>
          <cell r="AW43">
            <v>1</v>
          </cell>
          <cell r="AX43">
            <v>20</v>
          </cell>
          <cell r="BT43" t="str">
            <v>QE.0002.15</v>
          </cell>
          <cell r="BU43" t="str">
            <v>QE Paedagogische Akademie Elisabethenstift Darmstadt</v>
          </cell>
          <cell r="BV43" t="str">
            <v>Quereinstieg – Männer und Frauen in Kitas</v>
          </cell>
          <cell r="BW43" t="str">
            <v>ce2b4a46-905e-446f-921b-a61dd397726c</v>
          </cell>
          <cell r="BX43">
            <v>28</v>
          </cell>
          <cell r="BY43">
            <v>100</v>
          </cell>
          <cell r="BZ43">
            <v>0</v>
          </cell>
          <cell r="CA43">
            <v>2017</v>
          </cell>
          <cell r="CC43" t="b">
            <v>0</v>
          </cell>
          <cell r="CD43" t="b">
            <v>0</v>
          </cell>
          <cell r="CE43" t="b">
            <v>0</v>
          </cell>
          <cell r="CF43" t="b">
            <v>0</v>
          </cell>
          <cell r="CG43" t="b">
            <v>1</v>
          </cell>
          <cell r="CH43" t="b">
            <v>0</v>
          </cell>
          <cell r="CI43" t="b">
            <v>0</v>
          </cell>
          <cell r="CJ43" t="b">
            <v>0</v>
          </cell>
          <cell r="CK43" t="b">
            <v>0</v>
          </cell>
          <cell r="CL43" t="b">
            <v>1</v>
          </cell>
          <cell r="CM43" t="b">
            <v>0</v>
          </cell>
          <cell r="CN43" t="b">
            <v>0</v>
          </cell>
          <cell r="CO43" t="b">
            <v>0</v>
          </cell>
          <cell r="CP43" t="b">
            <v>0</v>
          </cell>
          <cell r="CQ43" t="b">
            <v>0</v>
          </cell>
          <cell r="CR43" t="b">
            <v>0</v>
          </cell>
          <cell r="CS43" t="b">
            <v>0</v>
          </cell>
          <cell r="CT43" t="b">
            <v>0</v>
          </cell>
        </row>
        <row r="44">
          <cell r="A44" t="str">
            <v>TEST</v>
          </cell>
          <cell r="B44" t="str">
            <v>DE7</v>
          </cell>
          <cell r="C44">
            <v>1</v>
          </cell>
          <cell r="D44">
            <v>0</v>
          </cell>
          <cell r="E44" t="str">
            <v>QE-0002-000043</v>
          </cell>
          <cell r="F44">
            <v>42948</v>
          </cell>
          <cell r="G44">
            <v>44043</v>
          </cell>
          <cell r="K44">
            <v>0</v>
          </cell>
          <cell r="L44">
            <v>0</v>
          </cell>
          <cell r="M44">
            <v>0</v>
          </cell>
          <cell r="N44">
            <v>0</v>
          </cell>
          <cell r="O44">
            <v>1</v>
          </cell>
          <cell r="R44">
            <v>1</v>
          </cell>
          <cell r="S44">
            <v>21</v>
          </cell>
          <cell r="U44" t="str">
            <v>Gestalterin für Visuelles Marketing</v>
          </cell>
          <cell r="V44">
            <v>4</v>
          </cell>
          <cell r="W44">
            <v>1</v>
          </cell>
          <cell r="Y44">
            <v>21</v>
          </cell>
          <cell r="AA44">
            <v>18</v>
          </cell>
          <cell r="AB44">
            <v>0</v>
          </cell>
          <cell r="AC44">
            <v>0</v>
          </cell>
          <cell r="AD44">
            <v>0</v>
          </cell>
          <cell r="AE44" t="str">
            <v>{1,2,4,7,8,9,14,17,18,19,20,""}</v>
          </cell>
          <cell r="AF44">
            <v>20</v>
          </cell>
          <cell r="AG44">
            <v>20</v>
          </cell>
          <cell r="AH44">
            <v>4</v>
          </cell>
          <cell r="AI44">
            <v>0</v>
          </cell>
          <cell r="AJ44">
            <v>0</v>
          </cell>
          <cell r="AK44">
            <v>0</v>
          </cell>
          <cell r="AL44">
            <v>0</v>
          </cell>
          <cell r="AM44">
            <v>0</v>
          </cell>
          <cell r="AN44">
            <v>0</v>
          </cell>
          <cell r="AO44">
            <v>0</v>
          </cell>
          <cell r="AP44">
            <v>0</v>
          </cell>
          <cell r="AQ44">
            <v>0</v>
          </cell>
          <cell r="AR44">
            <v>1</v>
          </cell>
          <cell r="AS44">
            <v>0</v>
          </cell>
          <cell r="AV44">
            <v>0</v>
          </cell>
          <cell r="AW44">
            <v>1</v>
          </cell>
          <cell r="AX44">
            <v>20</v>
          </cell>
          <cell r="BT44" t="str">
            <v>QE.0002.15</v>
          </cell>
          <cell r="BU44" t="str">
            <v>QE Paedagogische Akademie Elisabethenstift Darmstadt</v>
          </cell>
          <cell r="BV44" t="str">
            <v>Quereinstieg – Männer und Frauen in Kitas</v>
          </cell>
          <cell r="BW44" t="str">
            <v>acbc91fc-0083-4d9e-bd85-626d4c3e511f</v>
          </cell>
          <cell r="BX44">
            <v>39</v>
          </cell>
          <cell r="BY44">
            <v>100</v>
          </cell>
          <cell r="BZ44">
            <v>0</v>
          </cell>
          <cell r="CA44">
            <v>2017</v>
          </cell>
          <cell r="CC44" t="b">
            <v>0</v>
          </cell>
          <cell r="CD44" t="b">
            <v>0</v>
          </cell>
          <cell r="CE44" t="b">
            <v>0</v>
          </cell>
          <cell r="CF44" t="b">
            <v>0</v>
          </cell>
          <cell r="CG44" t="b">
            <v>1</v>
          </cell>
          <cell r="CH44" t="b">
            <v>0</v>
          </cell>
          <cell r="CI44" t="b">
            <v>0</v>
          </cell>
          <cell r="CJ44" t="b">
            <v>0</v>
          </cell>
          <cell r="CK44" t="b">
            <v>0</v>
          </cell>
          <cell r="CL44" t="b">
            <v>1</v>
          </cell>
          <cell r="CM44" t="b">
            <v>0</v>
          </cell>
          <cell r="CN44" t="b">
            <v>0</v>
          </cell>
          <cell r="CO44" t="b">
            <v>0</v>
          </cell>
          <cell r="CP44" t="b">
            <v>0</v>
          </cell>
          <cell r="CQ44" t="b">
            <v>0</v>
          </cell>
          <cell r="CR44" t="b">
            <v>0</v>
          </cell>
          <cell r="CS44" t="b">
            <v>0</v>
          </cell>
          <cell r="CT44" t="b">
            <v>0</v>
          </cell>
        </row>
        <row r="45">
          <cell r="A45" t="str">
            <v>TEST</v>
          </cell>
          <cell r="B45" t="str">
            <v>DE7</v>
          </cell>
          <cell r="C45">
            <v>1</v>
          </cell>
          <cell r="D45">
            <v>1</v>
          </cell>
          <cell r="E45" t="str">
            <v>QE-0002-000044</v>
          </cell>
          <cell r="F45">
            <v>42948</v>
          </cell>
          <cell r="G45">
            <v>44043</v>
          </cell>
          <cell r="K45">
            <v>0</v>
          </cell>
          <cell r="L45">
            <v>0</v>
          </cell>
          <cell r="M45">
            <v>0</v>
          </cell>
          <cell r="N45">
            <v>0</v>
          </cell>
          <cell r="O45">
            <v>1</v>
          </cell>
          <cell r="R45">
            <v>1</v>
          </cell>
          <cell r="S45">
            <v>21</v>
          </cell>
          <cell r="U45" t="str">
            <v>Immobilienkaufmann</v>
          </cell>
          <cell r="V45">
            <v>7</v>
          </cell>
          <cell r="W45">
            <v>1</v>
          </cell>
          <cell r="Y45">
            <v>1</v>
          </cell>
          <cell r="AA45">
            <v>1</v>
          </cell>
          <cell r="AB45">
            <v>0</v>
          </cell>
          <cell r="AC45">
            <v>0</v>
          </cell>
          <cell r="AD45">
            <v>0</v>
          </cell>
          <cell r="AE45" t="str">
            <v>{12,""}</v>
          </cell>
          <cell r="AF45">
            <v>20</v>
          </cell>
          <cell r="AG45">
            <v>20</v>
          </cell>
          <cell r="AH45">
            <v>4</v>
          </cell>
          <cell r="AI45">
            <v>0</v>
          </cell>
          <cell r="AJ45">
            <v>0</v>
          </cell>
          <cell r="AK45">
            <v>1</v>
          </cell>
          <cell r="AL45">
            <v>0</v>
          </cell>
          <cell r="AM45">
            <v>0</v>
          </cell>
          <cell r="AN45">
            <v>0</v>
          </cell>
          <cell r="AO45">
            <v>0</v>
          </cell>
          <cell r="AP45">
            <v>0</v>
          </cell>
          <cell r="AQ45">
            <v>0</v>
          </cell>
          <cell r="AR45">
            <v>0</v>
          </cell>
          <cell r="AS45">
            <v>0</v>
          </cell>
          <cell r="AV45">
            <v>0</v>
          </cell>
          <cell r="AW45">
            <v>1</v>
          </cell>
          <cell r="AX45">
            <v>20</v>
          </cell>
          <cell r="BT45" t="str">
            <v>QE.0002.15</v>
          </cell>
          <cell r="BU45" t="str">
            <v>QE Paedagogische Akademie Elisabethenstift Darmstadt</v>
          </cell>
          <cell r="BV45" t="str">
            <v>Quereinstieg – Männer und Frauen in Kitas</v>
          </cell>
          <cell r="BW45" t="str">
            <v>60a405a2-b13d-44d1-97b0-04ed470d41be</v>
          </cell>
          <cell r="BX45">
            <v>26</v>
          </cell>
          <cell r="BY45">
            <v>100</v>
          </cell>
          <cell r="BZ45">
            <v>0</v>
          </cell>
          <cell r="CA45">
            <v>2017</v>
          </cell>
          <cell r="CC45" t="b">
            <v>0</v>
          </cell>
          <cell r="CD45" t="b">
            <v>0</v>
          </cell>
          <cell r="CE45" t="b">
            <v>0</v>
          </cell>
          <cell r="CF45" t="b">
            <v>0</v>
          </cell>
          <cell r="CG45" t="b">
            <v>1</v>
          </cell>
          <cell r="CH45" t="b">
            <v>0</v>
          </cell>
          <cell r="CI45" t="b">
            <v>0</v>
          </cell>
          <cell r="CJ45" t="b">
            <v>0</v>
          </cell>
          <cell r="CK45" t="b">
            <v>0</v>
          </cell>
          <cell r="CL45" t="b">
            <v>1</v>
          </cell>
          <cell r="CM45" t="b">
            <v>0</v>
          </cell>
          <cell r="CN45" t="b">
            <v>0</v>
          </cell>
          <cell r="CO45" t="b">
            <v>0</v>
          </cell>
          <cell r="CP45" t="b">
            <v>0</v>
          </cell>
          <cell r="CQ45" t="b">
            <v>0</v>
          </cell>
          <cell r="CR45" t="b">
            <v>0</v>
          </cell>
          <cell r="CS45" t="b">
            <v>0</v>
          </cell>
          <cell r="CT45" t="b">
            <v>0</v>
          </cell>
        </row>
        <row r="46">
          <cell r="A46" t="str">
            <v>TEST</v>
          </cell>
          <cell r="B46" t="str">
            <v>DE7</v>
          </cell>
          <cell r="C46">
            <v>1</v>
          </cell>
          <cell r="D46">
            <v>1</v>
          </cell>
          <cell r="E46" t="str">
            <v>QE-0002-000045</v>
          </cell>
          <cell r="F46">
            <v>42948</v>
          </cell>
          <cell r="G46">
            <v>44043</v>
          </cell>
          <cell r="K46">
            <v>0</v>
          </cell>
          <cell r="L46">
            <v>1</v>
          </cell>
          <cell r="M46">
            <v>0</v>
          </cell>
          <cell r="N46">
            <v>0</v>
          </cell>
          <cell r="O46">
            <v>1</v>
          </cell>
          <cell r="R46">
            <v>1</v>
          </cell>
          <cell r="S46">
            <v>20</v>
          </cell>
          <cell r="V46">
            <v>4</v>
          </cell>
          <cell r="W46">
            <v>2</v>
          </cell>
          <cell r="Y46">
            <v>28</v>
          </cell>
          <cell r="AA46">
            <v>28</v>
          </cell>
          <cell r="AB46">
            <v>0</v>
          </cell>
          <cell r="AC46">
            <v>0</v>
          </cell>
          <cell r="AD46">
            <v>0</v>
          </cell>
          <cell r="AE46" t="str">
            <v>{6,""}</v>
          </cell>
          <cell r="AF46">
            <v>20</v>
          </cell>
          <cell r="AG46">
            <v>20</v>
          </cell>
          <cell r="AH46">
            <v>4</v>
          </cell>
          <cell r="AI46">
            <v>0</v>
          </cell>
          <cell r="AJ46">
            <v>0</v>
          </cell>
          <cell r="AK46">
            <v>0</v>
          </cell>
          <cell r="AL46">
            <v>0</v>
          </cell>
          <cell r="AM46">
            <v>0</v>
          </cell>
          <cell r="AN46">
            <v>0</v>
          </cell>
          <cell r="AO46">
            <v>0</v>
          </cell>
          <cell r="AP46">
            <v>1</v>
          </cell>
          <cell r="AQ46">
            <v>0</v>
          </cell>
          <cell r="AR46">
            <v>0</v>
          </cell>
          <cell r="AS46">
            <v>0</v>
          </cell>
          <cell r="AV46">
            <v>0</v>
          </cell>
          <cell r="AW46">
            <v>1</v>
          </cell>
          <cell r="AX46">
            <v>20</v>
          </cell>
          <cell r="BT46" t="str">
            <v>QE.0002.15</v>
          </cell>
          <cell r="BU46" t="str">
            <v>QE Paedagogische Akademie Elisabethenstift Darmstadt</v>
          </cell>
          <cell r="BV46" t="str">
            <v>Quereinstieg – Männer und Frauen in Kitas</v>
          </cell>
          <cell r="BW46" t="str">
            <v>3a633f26-5aa9-49ba-b696-ddce95412b72</v>
          </cell>
          <cell r="BX46">
            <v>47</v>
          </cell>
          <cell r="BY46">
            <v>100</v>
          </cell>
          <cell r="BZ46">
            <v>0</v>
          </cell>
          <cell r="CA46">
            <v>2017</v>
          </cell>
          <cell r="CC46" t="b">
            <v>0</v>
          </cell>
          <cell r="CD46" t="b">
            <v>0</v>
          </cell>
          <cell r="CE46" t="b">
            <v>0</v>
          </cell>
          <cell r="CF46" t="b">
            <v>0</v>
          </cell>
          <cell r="CG46" t="b">
            <v>1</v>
          </cell>
          <cell r="CH46" t="b">
            <v>0</v>
          </cell>
          <cell r="CI46" t="b">
            <v>0</v>
          </cell>
          <cell r="CJ46" t="b">
            <v>0</v>
          </cell>
          <cell r="CK46" t="b">
            <v>0</v>
          </cell>
          <cell r="CL46" t="b">
            <v>0</v>
          </cell>
          <cell r="CM46" t="b">
            <v>1</v>
          </cell>
          <cell r="CN46" t="b">
            <v>0</v>
          </cell>
          <cell r="CO46" t="b">
            <v>0</v>
          </cell>
          <cell r="CP46" t="b">
            <v>0</v>
          </cell>
          <cell r="CQ46" t="b">
            <v>1</v>
          </cell>
          <cell r="CR46" t="b">
            <v>0</v>
          </cell>
          <cell r="CS46" t="b">
            <v>0</v>
          </cell>
          <cell r="CT46" t="b">
            <v>0</v>
          </cell>
        </row>
        <row r="47">
          <cell r="A47" t="str">
            <v>TEST</v>
          </cell>
          <cell r="B47" t="str">
            <v>DE7</v>
          </cell>
          <cell r="C47">
            <v>1</v>
          </cell>
          <cell r="D47">
            <v>0</v>
          </cell>
          <cell r="E47" t="str">
            <v>QE-0002-000046</v>
          </cell>
          <cell r="F47">
            <v>42948</v>
          </cell>
          <cell r="G47">
            <v>44043</v>
          </cell>
          <cell r="K47">
            <v>0</v>
          </cell>
          <cell r="N47">
            <v>0</v>
          </cell>
          <cell r="O47">
            <v>1</v>
          </cell>
          <cell r="R47">
            <v>1</v>
          </cell>
          <cell r="S47">
            <v>21</v>
          </cell>
          <cell r="U47" t="str">
            <v>Restaurantmeisterin</v>
          </cell>
          <cell r="V47">
            <v>7</v>
          </cell>
          <cell r="W47">
            <v>2</v>
          </cell>
          <cell r="Y47">
            <v>8</v>
          </cell>
          <cell r="AA47">
            <v>8</v>
          </cell>
          <cell r="AB47">
            <v>1</v>
          </cell>
          <cell r="AC47">
            <v>1</v>
          </cell>
          <cell r="AD47">
            <v>1</v>
          </cell>
          <cell r="AE47" t="str">
            <v>{9,""}</v>
          </cell>
          <cell r="AF47">
            <v>20</v>
          </cell>
          <cell r="AG47">
            <v>20</v>
          </cell>
          <cell r="AH47">
            <v>4</v>
          </cell>
          <cell r="AI47">
            <v>0</v>
          </cell>
          <cell r="AJ47">
            <v>0</v>
          </cell>
          <cell r="AK47">
            <v>1</v>
          </cell>
          <cell r="AL47">
            <v>0</v>
          </cell>
          <cell r="AM47">
            <v>0</v>
          </cell>
          <cell r="AN47">
            <v>0</v>
          </cell>
          <cell r="AO47">
            <v>0</v>
          </cell>
          <cell r="AP47">
            <v>0</v>
          </cell>
          <cell r="AQ47">
            <v>0</v>
          </cell>
          <cell r="AR47">
            <v>0</v>
          </cell>
          <cell r="AS47">
            <v>0</v>
          </cell>
          <cell r="AV47">
            <v>0</v>
          </cell>
          <cell r="AW47">
            <v>0</v>
          </cell>
          <cell r="AX47">
            <v>20</v>
          </cell>
          <cell r="BT47" t="str">
            <v>QE.0002.15</v>
          </cell>
          <cell r="BU47" t="str">
            <v>QE Paedagogische Akademie Elisabethenstift Darmstadt</v>
          </cell>
          <cell r="BV47" t="str">
            <v>Quereinstieg – Männer und Frauen in Kitas</v>
          </cell>
          <cell r="BW47" t="str">
            <v>ab8e726a-01e9-4f6e-9d62-7d4cfdfaaf84</v>
          </cell>
          <cell r="BX47">
            <v>37</v>
          </cell>
          <cell r="BY47">
            <v>100</v>
          </cell>
          <cell r="BZ47">
            <v>0</v>
          </cell>
          <cell r="CA47">
            <v>2017</v>
          </cell>
          <cell r="CC47" t="b">
            <v>0</v>
          </cell>
          <cell r="CD47" t="b">
            <v>0</v>
          </cell>
          <cell r="CE47" t="b">
            <v>0</v>
          </cell>
          <cell r="CF47" t="b">
            <v>0</v>
          </cell>
          <cell r="CG47" t="b">
            <v>1</v>
          </cell>
          <cell r="CH47" t="b">
            <v>0</v>
          </cell>
          <cell r="CI47" t="b">
            <v>0</v>
          </cell>
          <cell r="CJ47" t="b">
            <v>0</v>
          </cell>
          <cell r="CK47" t="b">
            <v>0</v>
          </cell>
          <cell r="CL47" t="b">
            <v>0</v>
          </cell>
          <cell r="CM47" t="b">
            <v>1</v>
          </cell>
          <cell r="CN47" t="b">
            <v>0</v>
          </cell>
          <cell r="CO47" t="b">
            <v>0</v>
          </cell>
          <cell r="CP47" t="b">
            <v>1</v>
          </cell>
          <cell r="CQ47" t="b">
            <v>1</v>
          </cell>
          <cell r="CR47" t="b">
            <v>0</v>
          </cell>
          <cell r="CS47" t="b">
            <v>0</v>
          </cell>
          <cell r="CT47" t="b">
            <v>0</v>
          </cell>
        </row>
        <row r="48">
          <cell r="A48" t="str">
            <v>TEST</v>
          </cell>
          <cell r="B48" t="str">
            <v>DE7</v>
          </cell>
          <cell r="C48">
            <v>1</v>
          </cell>
          <cell r="D48">
            <v>0</v>
          </cell>
          <cell r="E48" t="str">
            <v>QE-0002-000047</v>
          </cell>
          <cell r="F48">
            <v>42948</v>
          </cell>
          <cell r="G48">
            <v>44043</v>
          </cell>
          <cell r="K48">
            <v>0</v>
          </cell>
          <cell r="L48">
            <v>0</v>
          </cell>
          <cell r="M48">
            <v>0</v>
          </cell>
          <cell r="N48">
            <v>0</v>
          </cell>
          <cell r="O48">
            <v>1</v>
          </cell>
          <cell r="R48">
            <v>1</v>
          </cell>
          <cell r="S48">
            <v>3</v>
          </cell>
          <cell r="V48">
            <v>4</v>
          </cell>
          <cell r="W48">
            <v>1</v>
          </cell>
          <cell r="Y48">
            <v>39</v>
          </cell>
          <cell r="AA48">
            <v>39</v>
          </cell>
          <cell r="AB48">
            <v>1</v>
          </cell>
          <cell r="AC48">
            <v>1</v>
          </cell>
          <cell r="AD48">
            <v>0</v>
          </cell>
          <cell r="AE48" t="str">
            <v>{3,""}</v>
          </cell>
          <cell r="AF48">
            <v>20</v>
          </cell>
          <cell r="AG48">
            <v>20</v>
          </cell>
          <cell r="AH48">
            <v>4</v>
          </cell>
          <cell r="AI48">
            <v>0</v>
          </cell>
          <cell r="AJ48">
            <v>0</v>
          </cell>
          <cell r="AK48">
            <v>1</v>
          </cell>
          <cell r="AL48">
            <v>0</v>
          </cell>
          <cell r="AM48">
            <v>0</v>
          </cell>
          <cell r="AN48">
            <v>0</v>
          </cell>
          <cell r="AO48">
            <v>0</v>
          </cell>
          <cell r="AP48">
            <v>0</v>
          </cell>
          <cell r="AQ48">
            <v>0</v>
          </cell>
          <cell r="AR48">
            <v>0</v>
          </cell>
          <cell r="AS48">
            <v>0</v>
          </cell>
          <cell r="AV48">
            <v>0</v>
          </cell>
          <cell r="AW48">
            <v>1</v>
          </cell>
          <cell r="AX48">
            <v>20</v>
          </cell>
          <cell r="BT48" t="str">
            <v>QE.0002.15</v>
          </cell>
          <cell r="BU48" t="str">
            <v>QE Paedagogische Akademie Elisabethenstift Darmstadt</v>
          </cell>
          <cell r="BV48" t="str">
            <v>Quereinstieg – Männer und Frauen in Kitas</v>
          </cell>
          <cell r="BW48" t="str">
            <v>ff550bd7-0611-4411-ad6d-7ff049087ccb</v>
          </cell>
          <cell r="BX48">
            <v>54</v>
          </cell>
          <cell r="BY48">
            <v>100</v>
          </cell>
          <cell r="BZ48">
            <v>0</v>
          </cell>
          <cell r="CA48">
            <v>2017</v>
          </cell>
          <cell r="CC48" t="b">
            <v>0</v>
          </cell>
          <cell r="CD48" t="b">
            <v>0</v>
          </cell>
          <cell r="CE48" t="b">
            <v>0</v>
          </cell>
          <cell r="CF48" t="b">
            <v>0</v>
          </cell>
          <cell r="CG48" t="b">
            <v>1</v>
          </cell>
          <cell r="CH48" t="b">
            <v>0</v>
          </cell>
          <cell r="CI48" t="b">
            <v>0</v>
          </cell>
          <cell r="CJ48" t="b">
            <v>0</v>
          </cell>
          <cell r="CK48" t="b">
            <v>0</v>
          </cell>
          <cell r="CL48" t="b">
            <v>1</v>
          </cell>
          <cell r="CM48" t="b">
            <v>0</v>
          </cell>
          <cell r="CN48" t="b">
            <v>0</v>
          </cell>
          <cell r="CO48" t="b">
            <v>0</v>
          </cell>
          <cell r="CP48" t="b">
            <v>0</v>
          </cell>
          <cell r="CQ48" t="b">
            <v>0</v>
          </cell>
          <cell r="CR48" t="b">
            <v>0</v>
          </cell>
          <cell r="CS48" t="b">
            <v>0</v>
          </cell>
          <cell r="CT48" t="b">
            <v>0</v>
          </cell>
        </row>
        <row r="49">
          <cell r="A49" t="str">
            <v>TEST</v>
          </cell>
          <cell r="B49" t="str">
            <v>DE7</v>
          </cell>
          <cell r="C49">
            <v>1</v>
          </cell>
          <cell r="D49">
            <v>0</v>
          </cell>
          <cell r="E49" t="str">
            <v>QE-0002-000048</v>
          </cell>
          <cell r="F49">
            <v>42948</v>
          </cell>
          <cell r="G49">
            <v>44043</v>
          </cell>
          <cell r="K49">
            <v>0</v>
          </cell>
          <cell r="L49">
            <v>0</v>
          </cell>
          <cell r="M49">
            <v>0</v>
          </cell>
          <cell r="N49">
            <v>0</v>
          </cell>
          <cell r="O49">
            <v>1</v>
          </cell>
          <cell r="R49">
            <v>1</v>
          </cell>
          <cell r="S49">
            <v>21</v>
          </cell>
          <cell r="U49" t="str">
            <v>Sportfachfrau</v>
          </cell>
          <cell r="V49">
            <v>4</v>
          </cell>
          <cell r="W49">
            <v>1</v>
          </cell>
          <cell r="Y49">
            <v>4</v>
          </cell>
          <cell r="AA49">
            <v>1</v>
          </cell>
          <cell r="AB49">
            <v>0</v>
          </cell>
          <cell r="AC49">
            <v>1</v>
          </cell>
          <cell r="AD49">
            <v>0</v>
          </cell>
          <cell r="AE49" t="str">
            <v>{17,""}</v>
          </cell>
          <cell r="AF49">
            <v>20</v>
          </cell>
          <cell r="AG49">
            <v>20</v>
          </cell>
          <cell r="AH49">
            <v>4</v>
          </cell>
          <cell r="AI49">
            <v>0</v>
          </cell>
          <cell r="AJ49">
            <v>0</v>
          </cell>
          <cell r="AK49">
            <v>0</v>
          </cell>
          <cell r="AL49">
            <v>0</v>
          </cell>
          <cell r="AM49">
            <v>0</v>
          </cell>
          <cell r="AN49">
            <v>0</v>
          </cell>
          <cell r="AO49">
            <v>0</v>
          </cell>
          <cell r="AP49">
            <v>0</v>
          </cell>
          <cell r="AQ49">
            <v>0</v>
          </cell>
          <cell r="AR49">
            <v>1</v>
          </cell>
          <cell r="AS49">
            <v>0</v>
          </cell>
          <cell r="AV49">
            <v>2</v>
          </cell>
          <cell r="AW49">
            <v>1</v>
          </cell>
          <cell r="AX49">
            <v>20</v>
          </cell>
          <cell r="BT49" t="str">
            <v>QE.0002.15</v>
          </cell>
          <cell r="BU49" t="str">
            <v>QE Paedagogische Akademie Elisabethenstift Darmstadt</v>
          </cell>
          <cell r="BV49" t="str">
            <v>Quereinstieg – Männer und Frauen in Kitas</v>
          </cell>
          <cell r="BW49" t="str">
            <v>94868819-4080-401d-8a99-425ed352cd6a</v>
          </cell>
          <cell r="BX49">
            <v>25</v>
          </cell>
          <cell r="BY49">
            <v>100</v>
          </cell>
          <cell r="BZ49">
            <v>0</v>
          </cell>
          <cell r="CA49">
            <v>2017</v>
          </cell>
          <cell r="CC49" t="b">
            <v>0</v>
          </cell>
          <cell r="CD49" t="b">
            <v>0</v>
          </cell>
          <cell r="CE49" t="b">
            <v>0</v>
          </cell>
          <cell r="CF49" t="b">
            <v>0</v>
          </cell>
          <cell r="CG49" t="b">
            <v>1</v>
          </cell>
          <cell r="CH49" t="b">
            <v>0</v>
          </cell>
          <cell r="CI49" t="b">
            <v>0</v>
          </cell>
          <cell r="CJ49" t="b">
            <v>0</v>
          </cell>
          <cell r="CK49" t="b">
            <v>0</v>
          </cell>
          <cell r="CL49" t="b">
            <v>1</v>
          </cell>
          <cell r="CM49" t="b">
            <v>0</v>
          </cell>
          <cell r="CN49" t="b">
            <v>0</v>
          </cell>
          <cell r="CO49" t="b">
            <v>0</v>
          </cell>
          <cell r="CP49" t="b">
            <v>0</v>
          </cell>
          <cell r="CQ49" t="b">
            <v>0</v>
          </cell>
          <cell r="CR49" t="b">
            <v>0</v>
          </cell>
          <cell r="CS49" t="b">
            <v>0</v>
          </cell>
          <cell r="CT49" t="b">
            <v>0</v>
          </cell>
        </row>
        <row r="50">
          <cell r="A50" t="str">
            <v>TEST</v>
          </cell>
          <cell r="B50" t="str">
            <v>DE7</v>
          </cell>
          <cell r="C50">
            <v>1</v>
          </cell>
          <cell r="D50">
            <v>1</v>
          </cell>
          <cell r="E50" t="str">
            <v>QE-0002-000049</v>
          </cell>
          <cell r="F50">
            <v>42948</v>
          </cell>
          <cell r="G50">
            <v>44043</v>
          </cell>
          <cell r="K50">
            <v>0</v>
          </cell>
          <cell r="L50">
            <v>0</v>
          </cell>
          <cell r="M50">
            <v>0</v>
          </cell>
          <cell r="N50">
            <v>0</v>
          </cell>
          <cell r="O50">
            <v>1</v>
          </cell>
          <cell r="R50">
            <v>1</v>
          </cell>
          <cell r="S50">
            <v>3</v>
          </cell>
          <cell r="V50">
            <v>4</v>
          </cell>
          <cell r="W50">
            <v>1</v>
          </cell>
          <cell r="Y50">
            <v>1</v>
          </cell>
          <cell r="AA50">
            <v>0</v>
          </cell>
          <cell r="AB50">
            <v>0</v>
          </cell>
          <cell r="AC50">
            <v>0</v>
          </cell>
          <cell r="AD50">
            <v>0</v>
          </cell>
          <cell r="AE50" t="str">
            <v>{19,""}</v>
          </cell>
          <cell r="AF50">
            <v>20</v>
          </cell>
          <cell r="AG50">
            <v>20</v>
          </cell>
          <cell r="AH50">
            <v>4</v>
          </cell>
          <cell r="AI50">
            <v>0</v>
          </cell>
          <cell r="AJ50">
            <v>0</v>
          </cell>
          <cell r="AK50">
            <v>0</v>
          </cell>
          <cell r="AL50">
            <v>0</v>
          </cell>
          <cell r="AM50">
            <v>0</v>
          </cell>
          <cell r="AN50">
            <v>1</v>
          </cell>
          <cell r="AO50">
            <v>0</v>
          </cell>
          <cell r="AP50">
            <v>0</v>
          </cell>
          <cell r="AQ50">
            <v>0</v>
          </cell>
          <cell r="AR50">
            <v>0</v>
          </cell>
          <cell r="AS50">
            <v>1</v>
          </cell>
          <cell r="AT50">
            <v>24</v>
          </cell>
          <cell r="AU50">
            <v>1</v>
          </cell>
          <cell r="AV50">
            <v>2</v>
          </cell>
          <cell r="AW50">
            <v>1</v>
          </cell>
          <cell r="AX50">
            <v>20</v>
          </cell>
          <cell r="BT50" t="str">
            <v>QE.0002.15</v>
          </cell>
          <cell r="BU50" t="str">
            <v>QE Paedagogische Akademie Elisabethenstift Darmstadt</v>
          </cell>
          <cell r="BV50" t="str">
            <v>Quereinstieg – Männer und Frauen in Kitas</v>
          </cell>
          <cell r="BW50" t="str">
            <v>422f19a6-f457-44d7-a198-4110ca610bdc</v>
          </cell>
          <cell r="BX50">
            <v>27</v>
          </cell>
          <cell r="BY50">
            <v>100</v>
          </cell>
          <cell r="BZ50">
            <v>0</v>
          </cell>
          <cell r="CA50">
            <v>2017</v>
          </cell>
          <cell r="CC50" t="b">
            <v>1</v>
          </cell>
          <cell r="CD50" t="b">
            <v>0</v>
          </cell>
          <cell r="CE50" t="b">
            <v>0</v>
          </cell>
          <cell r="CF50" t="b">
            <v>0</v>
          </cell>
          <cell r="CG50" t="b">
            <v>0</v>
          </cell>
          <cell r="CH50" t="b">
            <v>0</v>
          </cell>
          <cell r="CI50" t="b">
            <v>0</v>
          </cell>
          <cell r="CJ50" t="b">
            <v>0</v>
          </cell>
          <cell r="CK50" t="b">
            <v>0</v>
          </cell>
          <cell r="CL50" t="b">
            <v>1</v>
          </cell>
          <cell r="CM50" t="b">
            <v>0</v>
          </cell>
          <cell r="CN50" t="b">
            <v>1</v>
          </cell>
          <cell r="CO50" t="b">
            <v>0</v>
          </cell>
          <cell r="CP50" t="b">
            <v>0</v>
          </cell>
          <cell r="CQ50" t="b">
            <v>0</v>
          </cell>
          <cell r="CR50" t="b">
            <v>0</v>
          </cell>
          <cell r="CS50" t="b">
            <v>0</v>
          </cell>
          <cell r="CT50" t="b">
            <v>0</v>
          </cell>
        </row>
        <row r="51">
          <cell r="A51" t="str">
            <v>TEST</v>
          </cell>
          <cell r="B51" t="str">
            <v>DE7</v>
          </cell>
          <cell r="C51">
            <v>1</v>
          </cell>
          <cell r="D51">
            <v>0</v>
          </cell>
          <cell r="E51" t="str">
            <v>QE-0002-000050</v>
          </cell>
          <cell r="F51">
            <v>42948</v>
          </cell>
          <cell r="G51">
            <v>44043</v>
          </cell>
          <cell r="K51">
            <v>0</v>
          </cell>
          <cell r="L51">
            <v>0</v>
          </cell>
          <cell r="M51">
            <v>0</v>
          </cell>
          <cell r="N51">
            <v>0</v>
          </cell>
          <cell r="O51">
            <v>1</v>
          </cell>
          <cell r="R51">
            <v>1</v>
          </cell>
          <cell r="S51">
            <v>1</v>
          </cell>
          <cell r="V51">
            <v>4</v>
          </cell>
          <cell r="W51">
            <v>1</v>
          </cell>
          <cell r="Y51">
            <v>4</v>
          </cell>
          <cell r="AA51">
            <v>3</v>
          </cell>
          <cell r="AB51">
            <v>0</v>
          </cell>
          <cell r="AC51">
            <v>1</v>
          </cell>
          <cell r="AD51">
            <v>0</v>
          </cell>
          <cell r="AE51" t="str">
            <v>{18,""}</v>
          </cell>
          <cell r="AF51">
            <v>20</v>
          </cell>
          <cell r="AG51">
            <v>20</v>
          </cell>
          <cell r="AH51">
            <v>4</v>
          </cell>
          <cell r="AI51">
            <v>0</v>
          </cell>
          <cell r="AJ51">
            <v>0</v>
          </cell>
          <cell r="AK51">
            <v>1</v>
          </cell>
          <cell r="AL51">
            <v>0</v>
          </cell>
          <cell r="AM51">
            <v>0</v>
          </cell>
          <cell r="AN51">
            <v>0</v>
          </cell>
          <cell r="AO51">
            <v>0</v>
          </cell>
          <cell r="AP51">
            <v>0</v>
          </cell>
          <cell r="AQ51">
            <v>0</v>
          </cell>
          <cell r="AR51">
            <v>0</v>
          </cell>
          <cell r="AS51">
            <v>0</v>
          </cell>
          <cell r="AV51">
            <v>0</v>
          </cell>
          <cell r="AW51">
            <v>1</v>
          </cell>
          <cell r="AX51">
            <v>20</v>
          </cell>
          <cell r="BT51" t="str">
            <v>QE.0002.15</v>
          </cell>
          <cell r="BU51" t="str">
            <v>QE Paedagogische Akademie Elisabethenstift Darmstadt</v>
          </cell>
          <cell r="BV51" t="str">
            <v>Quereinstieg – Männer und Frauen in Kitas</v>
          </cell>
          <cell r="BW51" t="str">
            <v>bc4f82e9-de35-49cf-9539-d49980dfa4a8</v>
          </cell>
          <cell r="BX51">
            <v>28</v>
          </cell>
          <cell r="BY51">
            <v>100</v>
          </cell>
          <cell r="BZ51">
            <v>0</v>
          </cell>
          <cell r="CA51">
            <v>2017</v>
          </cell>
          <cell r="CC51" t="b">
            <v>0</v>
          </cell>
          <cell r="CD51" t="b">
            <v>0</v>
          </cell>
          <cell r="CE51" t="b">
            <v>0</v>
          </cell>
          <cell r="CF51" t="b">
            <v>0</v>
          </cell>
          <cell r="CG51" t="b">
            <v>1</v>
          </cell>
          <cell r="CH51" t="b">
            <v>0</v>
          </cell>
          <cell r="CI51" t="b">
            <v>0</v>
          </cell>
          <cell r="CJ51" t="b">
            <v>0</v>
          </cell>
          <cell r="CK51" t="b">
            <v>0</v>
          </cell>
          <cell r="CL51" t="b">
            <v>1</v>
          </cell>
          <cell r="CM51" t="b">
            <v>0</v>
          </cell>
          <cell r="CN51" t="b">
            <v>0</v>
          </cell>
          <cell r="CO51" t="b">
            <v>0</v>
          </cell>
          <cell r="CP51" t="b">
            <v>0</v>
          </cell>
          <cell r="CQ51" t="b">
            <v>0</v>
          </cell>
          <cell r="CR51" t="b">
            <v>0</v>
          </cell>
          <cell r="CS51" t="b">
            <v>0</v>
          </cell>
          <cell r="CT51" t="b">
            <v>0</v>
          </cell>
        </row>
        <row r="52">
          <cell r="A52" t="str">
            <v>TEST</v>
          </cell>
          <cell r="B52" t="str">
            <v>DEF</v>
          </cell>
          <cell r="C52">
            <v>1</v>
          </cell>
          <cell r="D52">
            <v>1</v>
          </cell>
          <cell r="E52" t="str">
            <v>QE-0002-000051</v>
          </cell>
          <cell r="F52">
            <v>42248</v>
          </cell>
          <cell r="G52">
            <v>43343</v>
          </cell>
          <cell r="K52">
            <v>0</v>
          </cell>
          <cell r="L52">
            <v>0</v>
          </cell>
          <cell r="M52">
            <v>0</v>
          </cell>
          <cell r="N52">
            <v>0</v>
          </cell>
          <cell r="O52">
            <v>1</v>
          </cell>
          <cell r="R52">
            <v>1</v>
          </cell>
          <cell r="S52">
            <v>2</v>
          </cell>
          <cell r="V52">
            <v>7</v>
          </cell>
          <cell r="W52">
            <v>1</v>
          </cell>
          <cell r="Y52">
            <v>13</v>
          </cell>
          <cell r="AA52">
            <v>10</v>
          </cell>
          <cell r="AB52">
            <v>0</v>
          </cell>
          <cell r="AC52">
            <v>0</v>
          </cell>
          <cell r="AD52">
            <v>0</v>
          </cell>
          <cell r="AE52" t="str">
            <v>{7,""}</v>
          </cell>
          <cell r="AF52">
            <v>24</v>
          </cell>
          <cell r="AG52">
            <v>16</v>
          </cell>
          <cell r="AH52">
            <v>2</v>
          </cell>
          <cell r="AI52">
            <v>0</v>
          </cell>
          <cell r="AJ52">
            <v>0</v>
          </cell>
          <cell r="AK52">
            <v>1</v>
          </cell>
          <cell r="AL52">
            <v>0</v>
          </cell>
          <cell r="AM52">
            <v>0</v>
          </cell>
          <cell r="AN52">
            <v>0</v>
          </cell>
          <cell r="AO52">
            <v>0</v>
          </cell>
          <cell r="AP52">
            <v>0</v>
          </cell>
          <cell r="AQ52">
            <v>0</v>
          </cell>
          <cell r="AR52">
            <v>0</v>
          </cell>
          <cell r="AS52">
            <v>0</v>
          </cell>
          <cell r="AV52">
            <v>0</v>
          </cell>
          <cell r="AW52">
            <v>1</v>
          </cell>
          <cell r="AX52">
            <v>24</v>
          </cell>
          <cell r="BT52" t="str">
            <v>QE.0005.15</v>
          </cell>
          <cell r="BU52" t="str">
            <v>QE KinderWege Luebeck</v>
          </cell>
          <cell r="BV52" t="str">
            <v>Quereinstieg – Männer und Frauen in Kitas</v>
          </cell>
          <cell r="BW52" t="str">
            <v>2f52de4c-61b5-43bd-8367-b9af7f05ea16</v>
          </cell>
          <cell r="BX52">
            <v>37</v>
          </cell>
          <cell r="BY52">
            <v>100</v>
          </cell>
          <cell r="BZ52">
            <v>0</v>
          </cell>
          <cell r="CA52">
            <v>2015</v>
          </cell>
          <cell r="CC52" t="b">
            <v>0</v>
          </cell>
          <cell r="CD52" t="b">
            <v>0</v>
          </cell>
          <cell r="CE52" t="b">
            <v>0</v>
          </cell>
          <cell r="CF52" t="b">
            <v>0</v>
          </cell>
          <cell r="CG52" t="b">
            <v>1</v>
          </cell>
          <cell r="CH52" t="b">
            <v>0</v>
          </cell>
          <cell r="CI52" t="b">
            <v>0</v>
          </cell>
          <cell r="CJ52" t="b">
            <v>0</v>
          </cell>
          <cell r="CK52" t="b">
            <v>0</v>
          </cell>
          <cell r="CL52" t="b">
            <v>1</v>
          </cell>
          <cell r="CM52" t="b">
            <v>0</v>
          </cell>
          <cell r="CN52" t="b">
            <v>0</v>
          </cell>
          <cell r="CO52" t="b">
            <v>0</v>
          </cell>
          <cell r="CP52" t="b">
            <v>0</v>
          </cell>
          <cell r="CQ52" t="b">
            <v>0</v>
          </cell>
          <cell r="CR52" t="b">
            <v>0</v>
          </cell>
          <cell r="CS52" t="b">
            <v>0</v>
          </cell>
          <cell r="CT52" t="b">
            <v>0</v>
          </cell>
        </row>
        <row r="53">
          <cell r="A53" t="str">
            <v>TEST</v>
          </cell>
          <cell r="B53" t="str">
            <v>DEF</v>
          </cell>
          <cell r="C53">
            <v>1</v>
          </cell>
          <cell r="D53">
            <v>1</v>
          </cell>
          <cell r="E53" t="str">
            <v>QE-0002-000052</v>
          </cell>
          <cell r="F53">
            <v>42248</v>
          </cell>
          <cell r="G53">
            <v>43343</v>
          </cell>
          <cell r="K53">
            <v>0</v>
          </cell>
          <cell r="L53">
            <v>0</v>
          </cell>
          <cell r="M53">
            <v>0</v>
          </cell>
          <cell r="N53">
            <v>0</v>
          </cell>
          <cell r="O53">
            <v>1</v>
          </cell>
          <cell r="R53">
            <v>1</v>
          </cell>
          <cell r="S53">
            <v>22</v>
          </cell>
          <cell r="T53" t="str">
            <v>Diplom-Umweltingenieur</v>
          </cell>
          <cell r="V53">
            <v>7</v>
          </cell>
          <cell r="W53">
            <v>2</v>
          </cell>
          <cell r="Y53">
            <v>6</v>
          </cell>
          <cell r="Z53">
            <v>0</v>
          </cell>
          <cell r="AA53">
            <v>4</v>
          </cell>
          <cell r="AB53">
            <v>0</v>
          </cell>
          <cell r="AC53">
            <v>1</v>
          </cell>
          <cell r="AD53">
            <v>0</v>
          </cell>
          <cell r="AE53" t="str">
            <v>{4,5,16,""}</v>
          </cell>
          <cell r="AF53">
            <v>24</v>
          </cell>
          <cell r="AG53">
            <v>16</v>
          </cell>
          <cell r="AH53">
            <v>2</v>
          </cell>
          <cell r="AI53">
            <v>0</v>
          </cell>
          <cell r="AJ53">
            <v>0</v>
          </cell>
          <cell r="AK53">
            <v>0</v>
          </cell>
          <cell r="AL53">
            <v>0</v>
          </cell>
          <cell r="AM53">
            <v>0</v>
          </cell>
          <cell r="AN53">
            <v>0</v>
          </cell>
          <cell r="AO53">
            <v>0</v>
          </cell>
          <cell r="AP53">
            <v>1</v>
          </cell>
          <cell r="AQ53">
            <v>0</v>
          </cell>
          <cell r="AR53">
            <v>0</v>
          </cell>
          <cell r="AS53">
            <v>0</v>
          </cell>
          <cell r="AV53">
            <v>0</v>
          </cell>
          <cell r="AW53">
            <v>1</v>
          </cell>
          <cell r="AX53">
            <v>24</v>
          </cell>
          <cell r="BT53" t="str">
            <v>QE.0005.15</v>
          </cell>
          <cell r="BU53" t="str">
            <v>QE KinderWege Luebeck</v>
          </cell>
          <cell r="BV53" t="str">
            <v>Quereinstieg – Männer und Frauen in Kitas</v>
          </cell>
          <cell r="BW53" t="str">
            <v>1b721ba3-6564-4c02-94d7-839b7a816003</v>
          </cell>
          <cell r="BX53">
            <v>35</v>
          </cell>
          <cell r="BY53">
            <v>100</v>
          </cell>
          <cell r="BZ53">
            <v>0</v>
          </cell>
          <cell r="CA53">
            <v>2015</v>
          </cell>
          <cell r="CC53" t="b">
            <v>0</v>
          </cell>
          <cell r="CD53" t="b">
            <v>0</v>
          </cell>
          <cell r="CE53" t="b">
            <v>0</v>
          </cell>
          <cell r="CF53" t="b">
            <v>0</v>
          </cell>
          <cell r="CG53" t="b">
            <v>1</v>
          </cell>
          <cell r="CH53" t="b">
            <v>0</v>
          </cell>
          <cell r="CI53" t="b">
            <v>0</v>
          </cell>
          <cell r="CJ53" t="b">
            <v>0</v>
          </cell>
          <cell r="CK53" t="b">
            <v>0</v>
          </cell>
          <cell r="CL53" t="b">
            <v>0</v>
          </cell>
          <cell r="CM53" t="b">
            <v>1</v>
          </cell>
          <cell r="CN53" t="b">
            <v>0</v>
          </cell>
          <cell r="CO53" t="b">
            <v>0</v>
          </cell>
          <cell r="CP53" t="b">
            <v>0</v>
          </cell>
          <cell r="CQ53" t="b">
            <v>0</v>
          </cell>
          <cell r="CR53" t="b">
            <v>0</v>
          </cell>
          <cell r="CS53" t="b">
            <v>0</v>
          </cell>
          <cell r="CT53" t="b">
            <v>0</v>
          </cell>
        </row>
        <row r="54">
          <cell r="A54" t="str">
            <v>TEST</v>
          </cell>
          <cell r="B54" t="str">
            <v>DEF</v>
          </cell>
          <cell r="C54">
            <v>1</v>
          </cell>
          <cell r="D54">
            <v>1</v>
          </cell>
          <cell r="E54" t="str">
            <v>QE-0002-000053</v>
          </cell>
          <cell r="F54">
            <v>42248</v>
          </cell>
          <cell r="G54">
            <v>43343</v>
          </cell>
          <cell r="K54">
            <v>0</v>
          </cell>
          <cell r="L54">
            <v>0</v>
          </cell>
          <cell r="M54">
            <v>0</v>
          </cell>
          <cell r="N54">
            <v>0</v>
          </cell>
          <cell r="O54">
            <v>1</v>
          </cell>
          <cell r="R54">
            <v>1</v>
          </cell>
          <cell r="S54">
            <v>21</v>
          </cell>
          <cell r="U54" t="str">
            <v>Mediengestalter</v>
          </cell>
          <cell r="V54">
            <v>4</v>
          </cell>
          <cell r="W54">
            <v>1</v>
          </cell>
          <cell r="Y54">
            <v>11</v>
          </cell>
          <cell r="AA54">
            <v>10</v>
          </cell>
          <cell r="AB54">
            <v>1</v>
          </cell>
          <cell r="AC54">
            <v>1</v>
          </cell>
          <cell r="AD54">
            <v>0</v>
          </cell>
          <cell r="AE54" t="str">
            <v>{10,""}</v>
          </cell>
          <cell r="AF54">
            <v>20</v>
          </cell>
          <cell r="AG54">
            <v>16</v>
          </cell>
          <cell r="AH54">
            <v>2</v>
          </cell>
          <cell r="AI54">
            <v>0</v>
          </cell>
          <cell r="AJ54">
            <v>0</v>
          </cell>
          <cell r="AK54">
            <v>1</v>
          </cell>
          <cell r="AL54">
            <v>0</v>
          </cell>
          <cell r="AM54">
            <v>0</v>
          </cell>
          <cell r="AN54">
            <v>0</v>
          </cell>
          <cell r="AO54">
            <v>0</v>
          </cell>
          <cell r="AP54">
            <v>0</v>
          </cell>
          <cell r="AQ54">
            <v>0</v>
          </cell>
          <cell r="AR54">
            <v>0</v>
          </cell>
          <cell r="AS54">
            <v>0</v>
          </cell>
          <cell r="AV54">
            <v>0</v>
          </cell>
          <cell r="AW54">
            <v>1</v>
          </cell>
          <cell r="AX54">
            <v>20</v>
          </cell>
          <cell r="BT54" t="str">
            <v>QE.0005.15</v>
          </cell>
          <cell r="BU54" t="str">
            <v>QE KinderWege Luebeck</v>
          </cell>
          <cell r="BV54" t="str">
            <v>Quereinstieg – Männer und Frauen in Kitas</v>
          </cell>
          <cell r="BW54" t="str">
            <v>3d8fbfdd-db39-44af-a659-3a1106d1ae8c</v>
          </cell>
          <cell r="BX54">
            <v>34</v>
          </cell>
          <cell r="BY54">
            <v>100</v>
          </cell>
          <cell r="BZ54">
            <v>0</v>
          </cell>
          <cell r="CA54">
            <v>2015</v>
          </cell>
          <cell r="CC54" t="b">
            <v>0</v>
          </cell>
          <cell r="CD54" t="b">
            <v>0</v>
          </cell>
          <cell r="CE54" t="b">
            <v>0</v>
          </cell>
          <cell r="CF54" t="b">
            <v>0</v>
          </cell>
          <cell r="CG54" t="b">
            <v>1</v>
          </cell>
          <cell r="CH54" t="b">
            <v>0</v>
          </cell>
          <cell r="CI54" t="b">
            <v>0</v>
          </cell>
          <cell r="CJ54" t="b">
            <v>0</v>
          </cell>
          <cell r="CK54" t="b">
            <v>0</v>
          </cell>
          <cell r="CL54" t="b">
            <v>1</v>
          </cell>
          <cell r="CM54" t="b">
            <v>0</v>
          </cell>
          <cell r="CN54" t="b">
            <v>0</v>
          </cell>
          <cell r="CO54" t="b">
            <v>0</v>
          </cell>
          <cell r="CP54" t="b">
            <v>0</v>
          </cell>
          <cell r="CQ54" t="b">
            <v>0</v>
          </cell>
          <cell r="CR54" t="b">
            <v>0</v>
          </cell>
          <cell r="CS54" t="b">
            <v>0</v>
          </cell>
          <cell r="CT54" t="b">
            <v>0</v>
          </cell>
        </row>
        <row r="55">
          <cell r="A55" t="str">
            <v>TEST</v>
          </cell>
          <cell r="B55" t="str">
            <v>DEF</v>
          </cell>
          <cell r="C55">
            <v>1</v>
          </cell>
          <cell r="D55">
            <v>1</v>
          </cell>
          <cell r="E55" t="str">
            <v>QE-0002-000054</v>
          </cell>
          <cell r="F55">
            <v>42248</v>
          </cell>
          <cell r="G55">
            <v>43343</v>
          </cell>
          <cell r="H55">
            <v>42947</v>
          </cell>
          <cell r="K55">
            <v>0</v>
          </cell>
          <cell r="L55">
            <v>0</v>
          </cell>
          <cell r="M55">
            <v>0</v>
          </cell>
          <cell r="N55">
            <v>0</v>
          </cell>
          <cell r="O55">
            <v>1</v>
          </cell>
          <cell r="R55">
            <v>1</v>
          </cell>
          <cell r="S55">
            <v>21</v>
          </cell>
          <cell r="U55" t="str">
            <v>Maler und Lackierer</v>
          </cell>
          <cell r="V55">
            <v>4</v>
          </cell>
          <cell r="W55">
            <v>1</v>
          </cell>
          <cell r="Y55">
            <v>4</v>
          </cell>
          <cell r="AA55">
            <v>2</v>
          </cell>
          <cell r="AB55">
            <v>0</v>
          </cell>
          <cell r="AC55">
            <v>0</v>
          </cell>
          <cell r="AD55">
            <v>0</v>
          </cell>
          <cell r="AE55" t="str">
            <v>{9,11,19,""}</v>
          </cell>
          <cell r="AF55">
            <v>20</v>
          </cell>
          <cell r="AG55">
            <v>16</v>
          </cell>
          <cell r="AH55">
            <v>2</v>
          </cell>
          <cell r="AI55">
            <v>0</v>
          </cell>
          <cell r="AJ55">
            <v>0</v>
          </cell>
          <cell r="AK55">
            <v>0</v>
          </cell>
          <cell r="AL55">
            <v>0</v>
          </cell>
          <cell r="AM55">
            <v>0</v>
          </cell>
          <cell r="AN55">
            <v>1</v>
          </cell>
          <cell r="AO55">
            <v>0</v>
          </cell>
          <cell r="AP55">
            <v>0</v>
          </cell>
          <cell r="AQ55">
            <v>0</v>
          </cell>
          <cell r="AR55">
            <v>0</v>
          </cell>
          <cell r="AS55">
            <v>1</v>
          </cell>
          <cell r="AT55">
            <v>1</v>
          </cell>
          <cell r="AV55">
            <v>2</v>
          </cell>
          <cell r="AW55">
            <v>1</v>
          </cell>
          <cell r="AX55">
            <v>20</v>
          </cell>
          <cell r="AY55">
            <v>3</v>
          </cell>
          <cell r="AZ55">
            <v>1</v>
          </cell>
          <cell r="BA55">
            <v>2</v>
          </cell>
          <cell r="BB55">
            <v>0</v>
          </cell>
          <cell r="BH55">
            <v>0</v>
          </cell>
          <cell r="BJ55">
            <v>1</v>
          </cell>
          <cell r="BK55">
            <v>0</v>
          </cell>
          <cell r="BL55">
            <v>1</v>
          </cell>
          <cell r="BM55">
            <v>1</v>
          </cell>
          <cell r="BN55" t="str">
            <v>Sozialpädagogischer Assistent</v>
          </cell>
          <cell r="BO55">
            <v>6</v>
          </cell>
          <cell r="BQ55">
            <v>0</v>
          </cell>
          <cell r="BR55">
            <v>1</v>
          </cell>
          <cell r="BT55" t="str">
            <v>QE.0005.15</v>
          </cell>
          <cell r="BU55" t="str">
            <v>QE KinderWege Luebeck</v>
          </cell>
          <cell r="BV55" t="str">
            <v>Quereinstieg – Männer und Frauen in Kitas</v>
          </cell>
          <cell r="BW55" t="str">
            <v>b5ad4137-df02-453d-bda9-ff62508a7108</v>
          </cell>
          <cell r="BX55">
            <v>24</v>
          </cell>
          <cell r="BY55">
            <v>100</v>
          </cell>
          <cell r="BZ55">
            <v>100</v>
          </cell>
          <cell r="CA55">
            <v>2015</v>
          </cell>
          <cell r="CB55">
            <v>2017</v>
          </cell>
          <cell r="CC55" t="b">
            <v>1</v>
          </cell>
          <cell r="CD55" t="b">
            <v>0</v>
          </cell>
          <cell r="CE55" t="b">
            <v>0</v>
          </cell>
          <cell r="CF55" t="b">
            <v>0</v>
          </cell>
          <cell r="CG55" t="b">
            <v>0</v>
          </cell>
          <cell r="CH55" t="b">
            <v>1</v>
          </cell>
          <cell r="CI55" t="b">
            <v>0</v>
          </cell>
          <cell r="CJ55" t="b">
            <v>0</v>
          </cell>
          <cell r="CK55" t="b">
            <v>0</v>
          </cell>
          <cell r="CL55" t="b">
            <v>1</v>
          </cell>
          <cell r="CM55" t="b">
            <v>0</v>
          </cell>
          <cell r="CN55" t="b">
            <v>1</v>
          </cell>
          <cell r="CO55" t="b">
            <v>0</v>
          </cell>
          <cell r="CP55" t="b">
            <v>0</v>
          </cell>
          <cell r="CQ55" t="b">
            <v>0</v>
          </cell>
          <cell r="CR55" t="b">
            <v>0</v>
          </cell>
          <cell r="CS55" t="b">
            <v>0</v>
          </cell>
          <cell r="CT55" t="b">
            <v>0</v>
          </cell>
          <cell r="CU55" t="b">
            <v>0</v>
          </cell>
          <cell r="CV55" t="b">
            <v>0</v>
          </cell>
          <cell r="CW55" t="b">
            <v>1</v>
          </cell>
          <cell r="CX55" t="b">
            <v>1</v>
          </cell>
          <cell r="CY55" t="b">
            <v>1</v>
          </cell>
          <cell r="CZ55" t="b">
            <v>0</v>
          </cell>
        </row>
        <row r="56">
          <cell r="A56" t="str">
            <v>TEST</v>
          </cell>
          <cell r="B56" t="str">
            <v>DEF</v>
          </cell>
          <cell r="C56">
            <v>1</v>
          </cell>
          <cell r="D56">
            <v>1</v>
          </cell>
          <cell r="E56" t="str">
            <v>QE-0002-000055</v>
          </cell>
          <cell r="F56">
            <v>42248</v>
          </cell>
          <cell r="G56">
            <v>43343</v>
          </cell>
          <cell r="K56">
            <v>0</v>
          </cell>
          <cell r="L56">
            <v>0</v>
          </cell>
          <cell r="M56">
            <v>0</v>
          </cell>
          <cell r="N56">
            <v>0</v>
          </cell>
          <cell r="O56">
            <v>1</v>
          </cell>
          <cell r="R56">
            <v>0</v>
          </cell>
          <cell r="V56">
            <v>7</v>
          </cell>
          <cell r="W56">
            <v>0</v>
          </cell>
          <cell r="X56">
            <v>0</v>
          </cell>
          <cell r="Y56">
            <v>6</v>
          </cell>
          <cell r="AA56">
            <v>0</v>
          </cell>
          <cell r="AB56">
            <v>0</v>
          </cell>
          <cell r="AC56">
            <v>1</v>
          </cell>
          <cell r="AD56">
            <v>0</v>
          </cell>
          <cell r="AE56" t="str">
            <v>{19,""}</v>
          </cell>
          <cell r="AF56">
            <v>24</v>
          </cell>
          <cell r="AG56">
            <v>16</v>
          </cell>
          <cell r="AH56">
            <v>2</v>
          </cell>
          <cell r="AI56">
            <v>0</v>
          </cell>
          <cell r="AJ56">
            <v>0</v>
          </cell>
          <cell r="AK56">
            <v>1</v>
          </cell>
          <cell r="AL56">
            <v>0</v>
          </cell>
          <cell r="AM56">
            <v>0</v>
          </cell>
          <cell r="AN56">
            <v>0</v>
          </cell>
          <cell r="AO56">
            <v>0</v>
          </cell>
          <cell r="AP56">
            <v>0</v>
          </cell>
          <cell r="AQ56">
            <v>0</v>
          </cell>
          <cell r="AR56">
            <v>0</v>
          </cell>
          <cell r="AS56">
            <v>0</v>
          </cell>
          <cell r="AV56">
            <v>0</v>
          </cell>
          <cell r="AW56">
            <v>1</v>
          </cell>
          <cell r="AX56">
            <v>24</v>
          </cell>
          <cell r="BT56" t="str">
            <v>QE.0005.15</v>
          </cell>
          <cell r="BU56" t="str">
            <v>QE KinderWege Luebeck</v>
          </cell>
          <cell r="BV56" t="str">
            <v>Quereinstieg – Männer und Frauen in Kitas</v>
          </cell>
          <cell r="BW56" t="str">
            <v>f656e0d0-3325-424e-97d0-38758746dbf2</v>
          </cell>
          <cell r="BX56">
            <v>31</v>
          </cell>
          <cell r="BY56">
            <v>100</v>
          </cell>
          <cell r="BZ56">
            <v>0</v>
          </cell>
          <cell r="CA56">
            <v>2015</v>
          </cell>
          <cell r="CC56" t="b">
            <v>0</v>
          </cell>
          <cell r="CD56" t="b">
            <v>0</v>
          </cell>
          <cell r="CE56" t="b">
            <v>0</v>
          </cell>
          <cell r="CF56" t="b">
            <v>0</v>
          </cell>
          <cell r="CG56" t="b">
            <v>1</v>
          </cell>
          <cell r="CH56" t="b">
            <v>0</v>
          </cell>
          <cell r="CI56" t="b">
            <v>0</v>
          </cell>
          <cell r="CJ56" t="b">
            <v>0</v>
          </cell>
          <cell r="CK56" t="b">
            <v>0</v>
          </cell>
          <cell r="CL56" t="b">
            <v>1</v>
          </cell>
          <cell r="CM56" t="b">
            <v>0</v>
          </cell>
          <cell r="CN56" t="b">
            <v>0</v>
          </cell>
          <cell r="CO56" t="b">
            <v>0</v>
          </cell>
          <cell r="CP56" t="b">
            <v>0</v>
          </cell>
          <cell r="CQ56" t="b">
            <v>0</v>
          </cell>
          <cell r="CR56" t="b">
            <v>0</v>
          </cell>
          <cell r="CS56" t="b">
            <v>0</v>
          </cell>
          <cell r="CT56" t="b">
            <v>0</v>
          </cell>
        </row>
        <row r="57">
          <cell r="A57" t="str">
            <v>TEST</v>
          </cell>
          <cell r="B57" t="str">
            <v>DEF</v>
          </cell>
          <cell r="C57">
            <v>1</v>
          </cell>
          <cell r="D57">
            <v>0</v>
          </cell>
          <cell r="E57" t="str">
            <v>QE-0002-000056</v>
          </cell>
          <cell r="F57">
            <v>42248</v>
          </cell>
          <cell r="G57">
            <v>43343</v>
          </cell>
          <cell r="K57">
            <v>0</v>
          </cell>
          <cell r="L57">
            <v>0</v>
          </cell>
          <cell r="M57">
            <v>0</v>
          </cell>
          <cell r="N57">
            <v>0</v>
          </cell>
          <cell r="O57">
            <v>1</v>
          </cell>
          <cell r="R57">
            <v>1</v>
          </cell>
          <cell r="S57">
            <v>1</v>
          </cell>
          <cell r="V57">
            <v>7</v>
          </cell>
          <cell r="W57">
            <v>1</v>
          </cell>
          <cell r="Y57">
            <v>12</v>
          </cell>
          <cell r="AA57">
            <v>12</v>
          </cell>
          <cell r="AB57">
            <v>1</v>
          </cell>
          <cell r="AC57">
            <v>1</v>
          </cell>
          <cell r="AD57">
            <v>0</v>
          </cell>
          <cell r="AE57" t="str">
            <v>{7,""}</v>
          </cell>
          <cell r="AF57">
            <v>20</v>
          </cell>
          <cell r="AG57">
            <v>16</v>
          </cell>
          <cell r="AH57">
            <v>2</v>
          </cell>
          <cell r="AI57">
            <v>0</v>
          </cell>
          <cell r="AJ57">
            <v>0</v>
          </cell>
          <cell r="AK57">
            <v>1</v>
          </cell>
          <cell r="AL57">
            <v>0</v>
          </cell>
          <cell r="AM57">
            <v>0</v>
          </cell>
          <cell r="AN57">
            <v>0</v>
          </cell>
          <cell r="AO57">
            <v>0</v>
          </cell>
          <cell r="AP57">
            <v>0</v>
          </cell>
          <cell r="AQ57">
            <v>0</v>
          </cell>
          <cell r="AR57">
            <v>0</v>
          </cell>
          <cell r="AS57">
            <v>0</v>
          </cell>
          <cell r="AV57">
            <v>0</v>
          </cell>
          <cell r="AW57">
            <v>1</v>
          </cell>
          <cell r="AX57">
            <v>20</v>
          </cell>
          <cell r="BT57" t="str">
            <v>QE.0005.15</v>
          </cell>
          <cell r="BU57" t="str">
            <v>QE KinderWege Luebeck</v>
          </cell>
          <cell r="BV57" t="str">
            <v>Quereinstieg – Männer und Frauen in Kitas</v>
          </cell>
          <cell r="BW57" t="str">
            <v>f835f19c-18b8-44d0-9f80-829e200c6cb3</v>
          </cell>
          <cell r="BX57">
            <v>33</v>
          </cell>
          <cell r="BY57">
            <v>100</v>
          </cell>
          <cell r="BZ57">
            <v>0</v>
          </cell>
          <cell r="CA57">
            <v>2015</v>
          </cell>
          <cell r="CC57" t="b">
            <v>0</v>
          </cell>
          <cell r="CD57" t="b">
            <v>0</v>
          </cell>
          <cell r="CE57" t="b">
            <v>0</v>
          </cell>
          <cell r="CF57" t="b">
            <v>0</v>
          </cell>
          <cell r="CG57" t="b">
            <v>1</v>
          </cell>
          <cell r="CH57" t="b">
            <v>0</v>
          </cell>
          <cell r="CI57" t="b">
            <v>0</v>
          </cell>
          <cell r="CJ57" t="b">
            <v>0</v>
          </cell>
          <cell r="CK57" t="b">
            <v>0</v>
          </cell>
          <cell r="CL57" t="b">
            <v>1</v>
          </cell>
          <cell r="CM57" t="b">
            <v>0</v>
          </cell>
          <cell r="CN57" t="b">
            <v>0</v>
          </cell>
          <cell r="CO57" t="b">
            <v>0</v>
          </cell>
          <cell r="CP57" t="b">
            <v>0</v>
          </cell>
          <cell r="CQ57" t="b">
            <v>0</v>
          </cell>
          <cell r="CR57" t="b">
            <v>0</v>
          </cell>
          <cell r="CS57" t="b">
            <v>0</v>
          </cell>
          <cell r="CT57" t="b">
            <v>0</v>
          </cell>
        </row>
        <row r="58">
          <cell r="A58" t="str">
            <v>TEST</v>
          </cell>
          <cell r="B58" t="str">
            <v>DEF</v>
          </cell>
          <cell r="C58">
            <v>1</v>
          </cell>
          <cell r="D58">
            <v>0</v>
          </cell>
          <cell r="E58" t="str">
            <v>QE-0002-000057</v>
          </cell>
          <cell r="F58">
            <v>42248</v>
          </cell>
          <cell r="G58">
            <v>43343</v>
          </cell>
          <cell r="H58">
            <v>43100</v>
          </cell>
          <cell r="K58">
            <v>0</v>
          </cell>
          <cell r="L58">
            <v>0</v>
          </cell>
          <cell r="M58">
            <v>0</v>
          </cell>
          <cell r="N58">
            <v>0</v>
          </cell>
          <cell r="O58">
            <v>1</v>
          </cell>
          <cell r="R58">
            <v>1</v>
          </cell>
          <cell r="S58">
            <v>1</v>
          </cell>
          <cell r="V58">
            <v>7</v>
          </cell>
          <cell r="W58">
            <v>1</v>
          </cell>
          <cell r="Y58">
            <v>20</v>
          </cell>
          <cell r="AA58">
            <v>10</v>
          </cell>
          <cell r="AB58">
            <v>1</v>
          </cell>
          <cell r="AC58">
            <v>1</v>
          </cell>
          <cell r="AD58">
            <v>0</v>
          </cell>
          <cell r="AE58" t="str">
            <v>{7,17,""}</v>
          </cell>
          <cell r="AF58">
            <v>22</v>
          </cell>
          <cell r="AG58">
            <v>16</v>
          </cell>
          <cell r="AH58">
            <v>2</v>
          </cell>
          <cell r="AI58">
            <v>0</v>
          </cell>
          <cell r="AJ58">
            <v>0</v>
          </cell>
          <cell r="AK58">
            <v>1</v>
          </cell>
          <cell r="AL58">
            <v>0</v>
          </cell>
          <cell r="AM58">
            <v>0</v>
          </cell>
          <cell r="AN58">
            <v>0</v>
          </cell>
          <cell r="AO58">
            <v>0</v>
          </cell>
          <cell r="AP58">
            <v>0</v>
          </cell>
          <cell r="AQ58">
            <v>0</v>
          </cell>
          <cell r="AR58">
            <v>0</v>
          </cell>
          <cell r="AS58">
            <v>0</v>
          </cell>
          <cell r="AV58">
            <v>0</v>
          </cell>
          <cell r="AW58">
            <v>1</v>
          </cell>
          <cell r="AX58">
            <v>22</v>
          </cell>
          <cell r="AY58">
            <v>2</v>
          </cell>
          <cell r="AZ58">
            <v>1</v>
          </cell>
          <cell r="BA58">
            <v>1</v>
          </cell>
          <cell r="BB58">
            <v>0</v>
          </cell>
          <cell r="BH58">
            <v>0</v>
          </cell>
          <cell r="BJ58">
            <v>1</v>
          </cell>
          <cell r="BK58">
            <v>0</v>
          </cell>
          <cell r="BL58">
            <v>0</v>
          </cell>
          <cell r="BO58">
            <v>8</v>
          </cell>
          <cell r="BQ58">
            <v>1</v>
          </cell>
          <cell r="BR58">
            <v>1</v>
          </cell>
          <cell r="BT58" t="str">
            <v>QE.0005.15</v>
          </cell>
          <cell r="BU58" t="str">
            <v>QE KinderWege Luebeck</v>
          </cell>
          <cell r="BV58" t="str">
            <v>Quereinstieg – Männer und Frauen in Kitas</v>
          </cell>
          <cell r="BW58" t="str">
            <v>c77b279f-e93d-4286-a4ee-ef528579907c</v>
          </cell>
          <cell r="BX58">
            <v>47</v>
          </cell>
          <cell r="BY58">
            <v>100</v>
          </cell>
          <cell r="BZ58">
            <v>100</v>
          </cell>
          <cell r="CA58">
            <v>2015</v>
          </cell>
          <cell r="CB58">
            <v>2017</v>
          </cell>
          <cell r="CC58" t="b">
            <v>0</v>
          </cell>
          <cell r="CD58" t="b">
            <v>0</v>
          </cell>
          <cell r="CE58" t="b">
            <v>0</v>
          </cell>
          <cell r="CF58" t="b">
            <v>0</v>
          </cell>
          <cell r="CG58" t="b">
            <v>1</v>
          </cell>
          <cell r="CH58" t="b">
            <v>0</v>
          </cell>
          <cell r="CI58" t="b">
            <v>0</v>
          </cell>
          <cell r="CJ58" t="b">
            <v>0</v>
          </cell>
          <cell r="CK58" t="b">
            <v>0</v>
          </cell>
          <cell r="CL58" t="b">
            <v>1</v>
          </cell>
          <cell r="CM58" t="b">
            <v>0</v>
          </cell>
          <cell r="CN58" t="b">
            <v>0</v>
          </cell>
          <cell r="CO58" t="b">
            <v>0</v>
          </cell>
          <cell r="CP58" t="b">
            <v>0</v>
          </cell>
          <cell r="CQ58" t="b">
            <v>0</v>
          </cell>
          <cell r="CR58" t="b">
            <v>0</v>
          </cell>
          <cell r="CS58" t="b">
            <v>0</v>
          </cell>
          <cell r="CT58" t="b">
            <v>0</v>
          </cell>
          <cell r="CU58" t="b">
            <v>0</v>
          </cell>
          <cell r="CV58" t="b">
            <v>1</v>
          </cell>
          <cell r="CW58" t="b">
            <v>0</v>
          </cell>
          <cell r="CX58" t="b">
            <v>0</v>
          </cell>
          <cell r="CY58" t="b">
            <v>0</v>
          </cell>
          <cell r="CZ58" t="b">
            <v>0</v>
          </cell>
        </row>
        <row r="59">
          <cell r="A59" t="str">
            <v>TEST</v>
          </cell>
          <cell r="B59" t="str">
            <v>DEF</v>
          </cell>
          <cell r="C59">
            <v>1</v>
          </cell>
          <cell r="D59">
            <v>1</v>
          </cell>
          <cell r="E59" t="str">
            <v>QE-0002-000058</v>
          </cell>
          <cell r="F59">
            <v>42248</v>
          </cell>
          <cell r="G59">
            <v>43343</v>
          </cell>
          <cell r="K59">
            <v>0</v>
          </cell>
          <cell r="L59">
            <v>1</v>
          </cell>
          <cell r="M59">
            <v>0</v>
          </cell>
          <cell r="N59">
            <v>0</v>
          </cell>
          <cell r="O59">
            <v>1</v>
          </cell>
          <cell r="R59">
            <v>1</v>
          </cell>
          <cell r="S59">
            <v>21</v>
          </cell>
          <cell r="U59" t="str">
            <v>Offsetdrucker</v>
          </cell>
          <cell r="V59">
            <v>4</v>
          </cell>
          <cell r="W59">
            <v>1</v>
          </cell>
          <cell r="Y59">
            <v>10</v>
          </cell>
          <cell r="AA59">
            <v>10</v>
          </cell>
          <cell r="AB59">
            <v>1</v>
          </cell>
          <cell r="AC59">
            <v>1</v>
          </cell>
          <cell r="AD59">
            <v>0</v>
          </cell>
          <cell r="AE59" t="str">
            <v>{3,""}</v>
          </cell>
          <cell r="AF59">
            <v>24</v>
          </cell>
          <cell r="AG59">
            <v>16</v>
          </cell>
          <cell r="AH59">
            <v>2</v>
          </cell>
          <cell r="AI59">
            <v>0</v>
          </cell>
          <cell r="AJ59">
            <v>0</v>
          </cell>
          <cell r="AK59">
            <v>0</v>
          </cell>
          <cell r="AL59">
            <v>0</v>
          </cell>
          <cell r="AM59">
            <v>0</v>
          </cell>
          <cell r="AN59">
            <v>1</v>
          </cell>
          <cell r="AO59">
            <v>0</v>
          </cell>
          <cell r="AP59">
            <v>0</v>
          </cell>
          <cell r="AQ59">
            <v>0</v>
          </cell>
          <cell r="AR59">
            <v>0</v>
          </cell>
          <cell r="AS59">
            <v>1</v>
          </cell>
          <cell r="AT59">
            <v>8</v>
          </cell>
          <cell r="AV59">
            <v>1</v>
          </cell>
          <cell r="AW59">
            <v>1</v>
          </cell>
          <cell r="AX59">
            <v>24</v>
          </cell>
          <cell r="BT59" t="str">
            <v>QE.0005.15</v>
          </cell>
          <cell r="BU59" t="str">
            <v>QE KinderWege Luebeck</v>
          </cell>
          <cell r="BV59" t="str">
            <v>Quereinstieg – Männer und Frauen in Kitas</v>
          </cell>
          <cell r="BW59" t="str">
            <v>e86131e6-8553-414d-947b-be0a0fa93f13</v>
          </cell>
          <cell r="BX59">
            <v>34</v>
          </cell>
          <cell r="BY59">
            <v>100</v>
          </cell>
          <cell r="BZ59">
            <v>0</v>
          </cell>
          <cell r="CA59">
            <v>2015</v>
          </cell>
          <cell r="CC59" t="b">
            <v>1</v>
          </cell>
          <cell r="CD59" t="b">
            <v>0</v>
          </cell>
          <cell r="CE59" t="b">
            <v>0</v>
          </cell>
          <cell r="CF59" t="b">
            <v>0</v>
          </cell>
          <cell r="CG59" t="b">
            <v>0</v>
          </cell>
          <cell r="CH59" t="b">
            <v>0</v>
          </cell>
          <cell r="CI59" t="b">
            <v>0</v>
          </cell>
          <cell r="CJ59" t="b">
            <v>0</v>
          </cell>
          <cell r="CK59" t="b">
            <v>0</v>
          </cell>
          <cell r="CL59" t="b">
            <v>1</v>
          </cell>
          <cell r="CM59" t="b">
            <v>0</v>
          </cell>
          <cell r="CN59" t="b">
            <v>0</v>
          </cell>
          <cell r="CO59" t="b">
            <v>0</v>
          </cell>
          <cell r="CP59" t="b">
            <v>0</v>
          </cell>
          <cell r="CQ59" t="b">
            <v>1</v>
          </cell>
          <cell r="CR59" t="b">
            <v>0</v>
          </cell>
          <cell r="CS59" t="b">
            <v>0</v>
          </cell>
          <cell r="CT59" t="b">
            <v>0</v>
          </cell>
        </row>
        <row r="60">
          <cell r="A60" t="str">
            <v>TEST</v>
          </cell>
          <cell r="B60" t="str">
            <v>DEF</v>
          </cell>
          <cell r="C60">
            <v>1</v>
          </cell>
          <cell r="D60">
            <v>1</v>
          </cell>
          <cell r="E60" t="str">
            <v>QE-0002-000059</v>
          </cell>
          <cell r="F60">
            <v>42248</v>
          </cell>
          <cell r="G60">
            <v>43343</v>
          </cell>
          <cell r="H60">
            <v>43006</v>
          </cell>
          <cell r="K60">
            <v>0</v>
          </cell>
          <cell r="L60">
            <v>1</v>
          </cell>
          <cell r="M60">
            <v>0</v>
          </cell>
          <cell r="N60">
            <v>0</v>
          </cell>
          <cell r="O60">
            <v>1</v>
          </cell>
          <cell r="R60">
            <v>1</v>
          </cell>
          <cell r="S60">
            <v>22</v>
          </cell>
          <cell r="T60" t="str">
            <v>Sport</v>
          </cell>
          <cell r="V60">
            <v>7</v>
          </cell>
          <cell r="W60">
            <v>3</v>
          </cell>
          <cell r="Y60">
            <v>18</v>
          </cell>
          <cell r="AA60">
            <v>1</v>
          </cell>
          <cell r="AB60">
            <v>1</v>
          </cell>
          <cell r="AC60">
            <v>1</v>
          </cell>
          <cell r="AD60">
            <v>0</v>
          </cell>
          <cell r="AE60" t="str">
            <v>{6,17,""}</v>
          </cell>
          <cell r="AF60">
            <v>24</v>
          </cell>
          <cell r="AG60">
            <v>16</v>
          </cell>
          <cell r="AH60">
            <v>2</v>
          </cell>
          <cell r="AI60">
            <v>0</v>
          </cell>
          <cell r="AJ60">
            <v>0</v>
          </cell>
          <cell r="AK60">
            <v>0</v>
          </cell>
          <cell r="AL60">
            <v>0</v>
          </cell>
          <cell r="AM60">
            <v>1</v>
          </cell>
          <cell r="AN60">
            <v>1</v>
          </cell>
          <cell r="AO60">
            <v>0</v>
          </cell>
          <cell r="AP60">
            <v>0</v>
          </cell>
          <cell r="AQ60">
            <v>0</v>
          </cell>
          <cell r="AR60">
            <v>0</v>
          </cell>
          <cell r="AS60">
            <v>0</v>
          </cell>
          <cell r="AV60">
            <v>0</v>
          </cell>
          <cell r="AW60">
            <v>1</v>
          </cell>
          <cell r="AX60">
            <v>40</v>
          </cell>
          <cell r="AY60">
            <v>3</v>
          </cell>
          <cell r="AZ60">
            <v>1</v>
          </cell>
          <cell r="BA60">
            <v>2</v>
          </cell>
          <cell r="BB60">
            <v>0</v>
          </cell>
          <cell r="BH60">
            <v>0</v>
          </cell>
          <cell r="BJ60">
            <v>1</v>
          </cell>
          <cell r="BK60">
            <v>0</v>
          </cell>
          <cell r="BL60">
            <v>0</v>
          </cell>
          <cell r="BO60">
            <v>2</v>
          </cell>
          <cell r="BQ60">
            <v>1</v>
          </cell>
          <cell r="BR60">
            <v>1</v>
          </cell>
          <cell r="BT60" t="str">
            <v>QE.0005.15</v>
          </cell>
          <cell r="BU60" t="str">
            <v>QE KinderWege Luebeck</v>
          </cell>
          <cell r="BV60" t="str">
            <v>Quereinstieg – Männer und Frauen in Kitas</v>
          </cell>
          <cell r="BW60" t="str">
            <v>f5b71444-2d2b-4eba-bf01-94ffcdc2b4b0</v>
          </cell>
          <cell r="BX60">
            <v>48</v>
          </cell>
          <cell r="BY60">
            <v>100</v>
          </cell>
          <cell r="BZ60">
            <v>100</v>
          </cell>
          <cell r="CA60">
            <v>2015</v>
          </cell>
          <cell r="CB60">
            <v>2017</v>
          </cell>
          <cell r="CC60" t="b">
            <v>0</v>
          </cell>
          <cell r="CD60" t="b">
            <v>0</v>
          </cell>
          <cell r="CE60" t="b">
            <v>1</v>
          </cell>
          <cell r="CF60" t="b">
            <v>1</v>
          </cell>
          <cell r="CG60" t="b">
            <v>0</v>
          </cell>
          <cell r="CH60" t="b">
            <v>0</v>
          </cell>
          <cell r="CI60" t="b">
            <v>0</v>
          </cell>
          <cell r="CJ60" t="b">
            <v>0</v>
          </cell>
          <cell r="CK60" t="b">
            <v>0</v>
          </cell>
          <cell r="CL60" t="b">
            <v>0</v>
          </cell>
          <cell r="CM60" t="b">
            <v>1</v>
          </cell>
          <cell r="CN60" t="b">
            <v>0</v>
          </cell>
          <cell r="CO60" t="b">
            <v>0</v>
          </cell>
          <cell r="CP60" t="b">
            <v>0</v>
          </cell>
          <cell r="CQ60" t="b">
            <v>1</v>
          </cell>
          <cell r="CR60" t="b">
            <v>0</v>
          </cell>
          <cell r="CS60" t="b">
            <v>0</v>
          </cell>
          <cell r="CT60" t="b">
            <v>0</v>
          </cell>
          <cell r="CU60" t="b">
            <v>0</v>
          </cell>
          <cell r="CV60" t="b">
            <v>1</v>
          </cell>
          <cell r="CW60" t="b">
            <v>0</v>
          </cell>
          <cell r="CX60" t="b">
            <v>1</v>
          </cell>
          <cell r="CY60" t="b">
            <v>1</v>
          </cell>
          <cell r="CZ60" t="b">
            <v>0</v>
          </cell>
        </row>
        <row r="61">
          <cell r="A61" t="str">
            <v>TEST</v>
          </cell>
          <cell r="B61" t="str">
            <v>DEF</v>
          </cell>
          <cell r="C61">
            <v>1</v>
          </cell>
          <cell r="D61">
            <v>1</v>
          </cell>
          <cell r="E61" t="str">
            <v>QE-0002-000060</v>
          </cell>
          <cell r="F61">
            <v>42248</v>
          </cell>
          <cell r="G61">
            <v>43343</v>
          </cell>
          <cell r="K61">
            <v>0</v>
          </cell>
          <cell r="L61">
            <v>0</v>
          </cell>
          <cell r="M61">
            <v>0</v>
          </cell>
          <cell r="N61">
            <v>0</v>
          </cell>
          <cell r="O61">
            <v>1</v>
          </cell>
          <cell r="R61">
            <v>1</v>
          </cell>
          <cell r="S61">
            <v>22</v>
          </cell>
          <cell r="T61" t="str">
            <v>Historiker</v>
          </cell>
          <cell r="V61">
            <v>7</v>
          </cell>
          <cell r="W61">
            <v>3</v>
          </cell>
          <cell r="Y61">
            <v>2</v>
          </cell>
          <cell r="Z61">
            <v>1</v>
          </cell>
          <cell r="AA61">
            <v>1</v>
          </cell>
          <cell r="AB61">
            <v>0</v>
          </cell>
          <cell r="AC61">
            <v>0</v>
          </cell>
          <cell r="AD61">
            <v>0</v>
          </cell>
          <cell r="AE61" t="str">
            <v>{13,16,""}</v>
          </cell>
          <cell r="AF61">
            <v>24</v>
          </cell>
          <cell r="AG61">
            <v>16</v>
          </cell>
          <cell r="AH61">
            <v>2</v>
          </cell>
          <cell r="AI61">
            <v>0</v>
          </cell>
          <cell r="AJ61">
            <v>0</v>
          </cell>
          <cell r="AK61">
            <v>0</v>
          </cell>
          <cell r="AL61">
            <v>0</v>
          </cell>
          <cell r="AM61">
            <v>0</v>
          </cell>
          <cell r="AN61">
            <v>1</v>
          </cell>
          <cell r="AO61">
            <v>0</v>
          </cell>
          <cell r="AP61">
            <v>0</v>
          </cell>
          <cell r="AQ61">
            <v>0</v>
          </cell>
          <cell r="AR61">
            <v>0</v>
          </cell>
          <cell r="AS61">
            <v>1</v>
          </cell>
          <cell r="AT61">
            <v>2</v>
          </cell>
          <cell r="AV61">
            <v>2</v>
          </cell>
          <cell r="AW61">
            <v>1</v>
          </cell>
          <cell r="AX61">
            <v>24</v>
          </cell>
          <cell r="BT61" t="str">
            <v>QE.0005.15</v>
          </cell>
          <cell r="BU61" t="str">
            <v>QE KinderWege Luebeck</v>
          </cell>
          <cell r="BV61" t="str">
            <v>Quereinstieg – Männer und Frauen in Kitas</v>
          </cell>
          <cell r="BW61" t="str">
            <v>2a061149-6ce7-41e6-9ad1-a3a73d7f8fd4</v>
          </cell>
          <cell r="BX61">
            <v>34</v>
          </cell>
          <cell r="BY61">
            <v>100</v>
          </cell>
          <cell r="BZ61">
            <v>0</v>
          </cell>
          <cell r="CA61">
            <v>2015</v>
          </cell>
          <cell r="CC61" t="b">
            <v>1</v>
          </cell>
          <cell r="CD61" t="b">
            <v>0</v>
          </cell>
          <cell r="CE61" t="b">
            <v>0</v>
          </cell>
          <cell r="CF61" t="b">
            <v>0</v>
          </cell>
          <cell r="CG61" t="b">
            <v>0</v>
          </cell>
          <cell r="CH61" t="b">
            <v>0</v>
          </cell>
          <cell r="CI61" t="b">
            <v>0</v>
          </cell>
          <cell r="CJ61" t="b">
            <v>0</v>
          </cell>
          <cell r="CK61" t="b">
            <v>0</v>
          </cell>
          <cell r="CL61" t="b">
            <v>0</v>
          </cell>
          <cell r="CM61" t="b">
            <v>1</v>
          </cell>
          <cell r="CN61" t="b">
            <v>1</v>
          </cell>
          <cell r="CO61" t="b">
            <v>0</v>
          </cell>
          <cell r="CP61" t="b">
            <v>0</v>
          </cell>
          <cell r="CQ61" t="b">
            <v>0</v>
          </cell>
          <cell r="CR61" t="b">
            <v>0</v>
          </cell>
          <cell r="CS61" t="b">
            <v>0</v>
          </cell>
          <cell r="CT61" t="b">
            <v>0</v>
          </cell>
        </row>
        <row r="62">
          <cell r="A62" t="str">
            <v>TEST</v>
          </cell>
          <cell r="B62" t="str">
            <v>DEF</v>
          </cell>
          <cell r="C62">
            <v>1</v>
          </cell>
          <cell r="D62">
            <v>1</v>
          </cell>
          <cell r="E62" t="str">
            <v>QE-0002-000061</v>
          </cell>
          <cell r="F62">
            <v>42248</v>
          </cell>
          <cell r="G62">
            <v>43343</v>
          </cell>
          <cell r="K62">
            <v>0</v>
          </cell>
          <cell r="L62">
            <v>0</v>
          </cell>
          <cell r="M62">
            <v>0</v>
          </cell>
          <cell r="N62">
            <v>0</v>
          </cell>
          <cell r="O62">
            <v>1</v>
          </cell>
          <cell r="R62">
            <v>1</v>
          </cell>
          <cell r="S62">
            <v>21</v>
          </cell>
          <cell r="U62" t="str">
            <v>Anlagenmechaniker</v>
          </cell>
          <cell r="V62">
            <v>8</v>
          </cell>
          <cell r="W62">
            <v>1</v>
          </cell>
          <cell r="Y62">
            <v>1</v>
          </cell>
          <cell r="AA62">
            <v>1</v>
          </cell>
          <cell r="AB62">
            <v>1</v>
          </cell>
          <cell r="AC62">
            <v>1</v>
          </cell>
          <cell r="AD62">
            <v>0</v>
          </cell>
          <cell r="AE62" t="str">
            <v>{6,""}</v>
          </cell>
          <cell r="AF62">
            <v>25</v>
          </cell>
          <cell r="AG62">
            <v>16</v>
          </cell>
          <cell r="AH62">
            <v>2</v>
          </cell>
          <cell r="AI62">
            <v>0</v>
          </cell>
          <cell r="AJ62">
            <v>0</v>
          </cell>
          <cell r="AK62">
            <v>1</v>
          </cell>
          <cell r="AL62">
            <v>0</v>
          </cell>
          <cell r="AM62">
            <v>0</v>
          </cell>
          <cell r="AN62">
            <v>0</v>
          </cell>
          <cell r="AO62">
            <v>0</v>
          </cell>
          <cell r="AP62">
            <v>0</v>
          </cell>
          <cell r="AQ62">
            <v>0</v>
          </cell>
          <cell r="AR62">
            <v>1</v>
          </cell>
          <cell r="AS62">
            <v>0</v>
          </cell>
          <cell r="AV62">
            <v>0</v>
          </cell>
          <cell r="AW62">
            <v>1</v>
          </cell>
          <cell r="AX62">
            <v>25</v>
          </cell>
          <cell r="BT62" t="str">
            <v>QE.0005.15</v>
          </cell>
          <cell r="BU62" t="str">
            <v>QE KinderWege Luebeck</v>
          </cell>
          <cell r="BV62" t="str">
            <v>Quereinstieg – Männer und Frauen in Kitas</v>
          </cell>
          <cell r="BW62" t="str">
            <v>a2c70f2f-bf0f-499d-a683-05c1306550f3</v>
          </cell>
          <cell r="BX62">
            <v>23</v>
          </cell>
          <cell r="BY62">
            <v>100</v>
          </cell>
          <cell r="BZ62">
            <v>0</v>
          </cell>
          <cell r="CA62">
            <v>2015</v>
          </cell>
          <cell r="CC62" t="b">
            <v>0</v>
          </cell>
          <cell r="CD62" t="b">
            <v>0</v>
          </cell>
          <cell r="CE62" t="b">
            <v>0</v>
          </cell>
          <cell r="CF62" t="b">
            <v>0</v>
          </cell>
          <cell r="CG62" t="b">
            <v>1</v>
          </cell>
          <cell r="CH62" t="b">
            <v>1</v>
          </cell>
          <cell r="CI62" t="b">
            <v>0</v>
          </cell>
          <cell r="CJ62" t="b">
            <v>0</v>
          </cell>
          <cell r="CK62" t="b">
            <v>0</v>
          </cell>
          <cell r="CL62" t="b">
            <v>1</v>
          </cell>
          <cell r="CM62" t="b">
            <v>0</v>
          </cell>
          <cell r="CN62" t="b">
            <v>0</v>
          </cell>
          <cell r="CO62" t="b">
            <v>0</v>
          </cell>
          <cell r="CP62" t="b">
            <v>0</v>
          </cell>
          <cell r="CQ62" t="b">
            <v>0</v>
          </cell>
          <cell r="CR62" t="b">
            <v>0</v>
          </cell>
          <cell r="CS62" t="b">
            <v>0</v>
          </cell>
          <cell r="CT62" t="b">
            <v>0</v>
          </cell>
        </row>
        <row r="63">
          <cell r="A63" t="str">
            <v>TEST</v>
          </cell>
          <cell r="B63" t="str">
            <v>DEF</v>
          </cell>
          <cell r="C63">
            <v>1</v>
          </cell>
          <cell r="D63">
            <v>1</v>
          </cell>
          <cell r="E63" t="str">
            <v>QE-0002-000062</v>
          </cell>
          <cell r="F63">
            <v>42248</v>
          </cell>
          <cell r="G63">
            <v>43343</v>
          </cell>
          <cell r="K63">
            <v>0</v>
          </cell>
          <cell r="L63">
            <v>1</v>
          </cell>
          <cell r="M63">
            <v>0</v>
          </cell>
          <cell r="N63">
            <v>0</v>
          </cell>
          <cell r="O63">
            <v>1</v>
          </cell>
          <cell r="R63">
            <v>1</v>
          </cell>
          <cell r="S63">
            <v>21</v>
          </cell>
          <cell r="U63" t="str">
            <v>Bauzeichner</v>
          </cell>
          <cell r="V63">
            <v>4</v>
          </cell>
          <cell r="W63">
            <v>1</v>
          </cell>
          <cell r="Y63">
            <v>8</v>
          </cell>
          <cell r="AA63">
            <v>0</v>
          </cell>
          <cell r="AB63">
            <v>0</v>
          </cell>
          <cell r="AC63">
            <v>0</v>
          </cell>
          <cell r="AD63">
            <v>0</v>
          </cell>
          <cell r="AE63" t="str">
            <v>{17,""}</v>
          </cell>
          <cell r="AF63">
            <v>21</v>
          </cell>
          <cell r="AG63">
            <v>16</v>
          </cell>
          <cell r="AH63">
            <v>2</v>
          </cell>
          <cell r="AI63">
            <v>0</v>
          </cell>
          <cell r="AJ63">
            <v>0</v>
          </cell>
          <cell r="AK63">
            <v>0</v>
          </cell>
          <cell r="AL63">
            <v>0</v>
          </cell>
          <cell r="AM63">
            <v>0</v>
          </cell>
          <cell r="AN63">
            <v>1</v>
          </cell>
          <cell r="AO63">
            <v>0</v>
          </cell>
          <cell r="AP63">
            <v>0</v>
          </cell>
          <cell r="AQ63">
            <v>0</v>
          </cell>
          <cell r="AR63">
            <v>0</v>
          </cell>
          <cell r="AS63">
            <v>1</v>
          </cell>
          <cell r="AT63">
            <v>2</v>
          </cell>
          <cell r="AV63">
            <v>1</v>
          </cell>
          <cell r="AW63">
            <v>1</v>
          </cell>
          <cell r="AX63">
            <v>21</v>
          </cell>
          <cell r="BT63" t="str">
            <v>QE.0005.15</v>
          </cell>
          <cell r="BU63" t="str">
            <v>QE KinderWege Luebeck</v>
          </cell>
          <cell r="BV63" t="str">
            <v>Quereinstieg – Männer und Frauen in Kitas</v>
          </cell>
          <cell r="BW63" t="str">
            <v>d9b7a1d8-cdc5-4a3b-bb8d-86c814f71974</v>
          </cell>
          <cell r="BX63">
            <v>34</v>
          </cell>
          <cell r="BY63">
            <v>100</v>
          </cell>
          <cell r="BZ63">
            <v>0</v>
          </cell>
          <cell r="CA63">
            <v>2015</v>
          </cell>
          <cell r="CC63" t="b">
            <v>1</v>
          </cell>
          <cell r="CD63" t="b">
            <v>0</v>
          </cell>
          <cell r="CE63" t="b">
            <v>0</v>
          </cell>
          <cell r="CF63" t="b">
            <v>0</v>
          </cell>
          <cell r="CG63" t="b">
            <v>0</v>
          </cell>
          <cell r="CH63" t="b">
            <v>0</v>
          </cell>
          <cell r="CI63" t="b">
            <v>0</v>
          </cell>
          <cell r="CJ63" t="b">
            <v>0</v>
          </cell>
          <cell r="CK63" t="b">
            <v>0</v>
          </cell>
          <cell r="CL63" t="b">
            <v>1</v>
          </cell>
          <cell r="CM63" t="b">
            <v>0</v>
          </cell>
          <cell r="CN63" t="b">
            <v>1</v>
          </cell>
          <cell r="CO63" t="b">
            <v>0</v>
          </cell>
          <cell r="CP63" t="b">
            <v>0</v>
          </cell>
          <cell r="CQ63" t="b">
            <v>1</v>
          </cell>
          <cell r="CR63" t="b">
            <v>0</v>
          </cell>
          <cell r="CS63" t="b">
            <v>0</v>
          </cell>
          <cell r="CT63" t="b">
            <v>0</v>
          </cell>
        </row>
        <row r="64">
          <cell r="A64" t="str">
            <v>TEST</v>
          </cell>
          <cell r="B64" t="str">
            <v>DEF</v>
          </cell>
          <cell r="C64">
            <v>1</v>
          </cell>
          <cell r="D64">
            <v>0</v>
          </cell>
          <cell r="E64" t="str">
            <v>QE-0002-000063</v>
          </cell>
          <cell r="F64">
            <v>42248</v>
          </cell>
          <cell r="G64">
            <v>43343</v>
          </cell>
          <cell r="K64">
            <v>0</v>
          </cell>
          <cell r="L64">
            <v>0</v>
          </cell>
          <cell r="M64">
            <v>0</v>
          </cell>
          <cell r="N64">
            <v>0</v>
          </cell>
          <cell r="O64">
            <v>1</v>
          </cell>
          <cell r="R64">
            <v>1</v>
          </cell>
          <cell r="S64">
            <v>21</v>
          </cell>
          <cell r="U64" t="str">
            <v>Rechtsanwaltsfachangestellte</v>
          </cell>
          <cell r="V64">
            <v>4</v>
          </cell>
          <cell r="W64">
            <v>1</v>
          </cell>
          <cell r="Y64">
            <v>5</v>
          </cell>
          <cell r="Z64">
            <v>1</v>
          </cell>
          <cell r="AA64">
            <v>0</v>
          </cell>
          <cell r="AB64">
            <v>0</v>
          </cell>
          <cell r="AC64">
            <v>0</v>
          </cell>
          <cell r="AD64">
            <v>0</v>
          </cell>
          <cell r="AE64" t="str">
            <v>{8,16,19,""}</v>
          </cell>
          <cell r="AF64">
            <v>23</v>
          </cell>
          <cell r="AG64">
            <v>16</v>
          </cell>
          <cell r="AH64">
            <v>2</v>
          </cell>
          <cell r="AI64">
            <v>0</v>
          </cell>
          <cell r="AJ64">
            <v>0</v>
          </cell>
          <cell r="AK64">
            <v>1</v>
          </cell>
          <cell r="AL64">
            <v>0</v>
          </cell>
          <cell r="AM64">
            <v>0</v>
          </cell>
          <cell r="AN64">
            <v>0</v>
          </cell>
          <cell r="AO64">
            <v>0</v>
          </cell>
          <cell r="AP64">
            <v>0</v>
          </cell>
          <cell r="AQ64">
            <v>0</v>
          </cell>
          <cell r="AR64">
            <v>0</v>
          </cell>
          <cell r="AS64">
            <v>0</v>
          </cell>
          <cell r="AV64">
            <v>0</v>
          </cell>
          <cell r="AW64">
            <v>1</v>
          </cell>
          <cell r="AX64">
            <v>23</v>
          </cell>
          <cell r="BT64" t="str">
            <v>QE.0005.15</v>
          </cell>
          <cell r="BU64" t="str">
            <v>QE KinderWege Luebeck</v>
          </cell>
          <cell r="BV64" t="str">
            <v>Quereinstieg – Männer und Frauen in Kitas</v>
          </cell>
          <cell r="BW64" t="str">
            <v>5645acf1-0053-4a10-aa04-c7935455c745</v>
          </cell>
          <cell r="BX64">
            <v>31</v>
          </cell>
          <cell r="BY64">
            <v>100</v>
          </cell>
          <cell r="BZ64">
            <v>0</v>
          </cell>
          <cell r="CA64">
            <v>2015</v>
          </cell>
          <cell r="CC64" t="b">
            <v>0</v>
          </cell>
          <cell r="CD64" t="b">
            <v>0</v>
          </cell>
          <cell r="CE64" t="b">
            <v>0</v>
          </cell>
          <cell r="CF64" t="b">
            <v>0</v>
          </cell>
          <cell r="CG64" t="b">
            <v>1</v>
          </cell>
          <cell r="CH64" t="b">
            <v>0</v>
          </cell>
          <cell r="CI64" t="b">
            <v>0</v>
          </cell>
          <cell r="CJ64" t="b">
            <v>0</v>
          </cell>
          <cell r="CK64" t="b">
            <v>0</v>
          </cell>
          <cell r="CL64" t="b">
            <v>1</v>
          </cell>
          <cell r="CM64" t="b">
            <v>0</v>
          </cell>
          <cell r="CN64" t="b">
            <v>0</v>
          </cell>
          <cell r="CO64" t="b">
            <v>0</v>
          </cell>
          <cell r="CP64" t="b">
            <v>0</v>
          </cell>
          <cell r="CQ64" t="b">
            <v>0</v>
          </cell>
          <cell r="CR64" t="b">
            <v>0</v>
          </cell>
          <cell r="CS64" t="b">
            <v>0</v>
          </cell>
          <cell r="CT64" t="b">
            <v>0</v>
          </cell>
        </row>
        <row r="65">
          <cell r="A65" t="str">
            <v>TEST</v>
          </cell>
          <cell r="B65" t="str">
            <v>DEF</v>
          </cell>
          <cell r="C65">
            <v>1</v>
          </cell>
          <cell r="D65">
            <v>1</v>
          </cell>
          <cell r="E65" t="str">
            <v>QE-0002-000064</v>
          </cell>
          <cell r="F65">
            <v>42248</v>
          </cell>
          <cell r="G65">
            <v>43343</v>
          </cell>
          <cell r="K65">
            <v>0</v>
          </cell>
          <cell r="L65">
            <v>0</v>
          </cell>
          <cell r="M65">
            <v>0</v>
          </cell>
          <cell r="N65">
            <v>0</v>
          </cell>
          <cell r="O65">
            <v>1</v>
          </cell>
          <cell r="R65">
            <v>1</v>
          </cell>
          <cell r="S65">
            <v>11</v>
          </cell>
          <cell r="V65">
            <v>4</v>
          </cell>
          <cell r="W65">
            <v>1</v>
          </cell>
          <cell r="Y65">
            <v>7</v>
          </cell>
          <cell r="AA65">
            <v>3</v>
          </cell>
          <cell r="AB65">
            <v>0</v>
          </cell>
          <cell r="AC65">
            <v>1</v>
          </cell>
          <cell r="AD65">
            <v>0</v>
          </cell>
          <cell r="AE65" t="str">
            <v>{9,""}</v>
          </cell>
          <cell r="AF65">
            <v>23</v>
          </cell>
          <cell r="AG65">
            <v>16</v>
          </cell>
          <cell r="AH65">
            <v>2</v>
          </cell>
          <cell r="AI65">
            <v>0</v>
          </cell>
          <cell r="AJ65">
            <v>0</v>
          </cell>
          <cell r="AK65">
            <v>1</v>
          </cell>
          <cell r="AL65">
            <v>0</v>
          </cell>
          <cell r="AM65">
            <v>0</v>
          </cell>
          <cell r="AN65">
            <v>0</v>
          </cell>
          <cell r="AO65">
            <v>0</v>
          </cell>
          <cell r="AP65">
            <v>0</v>
          </cell>
          <cell r="AQ65">
            <v>0</v>
          </cell>
          <cell r="AR65">
            <v>0</v>
          </cell>
          <cell r="AS65">
            <v>0</v>
          </cell>
          <cell r="AV65">
            <v>0</v>
          </cell>
          <cell r="AW65">
            <v>1</v>
          </cell>
          <cell r="AX65">
            <v>23</v>
          </cell>
          <cell r="BT65" t="str">
            <v>QE.0005.15</v>
          </cell>
          <cell r="BU65" t="str">
            <v>QE KinderWege Luebeck</v>
          </cell>
          <cell r="BV65" t="str">
            <v>Quereinstieg – Männer und Frauen in Kitas</v>
          </cell>
          <cell r="BW65" t="str">
            <v>012214c8-1fea-4270-8af3-e5adc5a47035</v>
          </cell>
          <cell r="BX65">
            <v>29</v>
          </cell>
          <cell r="BY65">
            <v>100</v>
          </cell>
          <cell r="BZ65">
            <v>0</v>
          </cell>
          <cell r="CA65">
            <v>2015</v>
          </cell>
          <cell r="CC65" t="b">
            <v>0</v>
          </cell>
          <cell r="CD65" t="b">
            <v>0</v>
          </cell>
          <cell r="CE65" t="b">
            <v>0</v>
          </cell>
          <cell r="CF65" t="b">
            <v>0</v>
          </cell>
          <cell r="CG65" t="b">
            <v>1</v>
          </cell>
          <cell r="CH65" t="b">
            <v>0</v>
          </cell>
          <cell r="CI65" t="b">
            <v>0</v>
          </cell>
          <cell r="CJ65" t="b">
            <v>0</v>
          </cell>
          <cell r="CK65" t="b">
            <v>0</v>
          </cell>
          <cell r="CL65" t="b">
            <v>1</v>
          </cell>
          <cell r="CM65" t="b">
            <v>0</v>
          </cell>
          <cell r="CN65" t="b">
            <v>0</v>
          </cell>
          <cell r="CO65" t="b">
            <v>0</v>
          </cell>
          <cell r="CP65" t="b">
            <v>0</v>
          </cell>
          <cell r="CQ65" t="b">
            <v>0</v>
          </cell>
          <cell r="CR65" t="b">
            <v>0</v>
          </cell>
          <cell r="CS65" t="b">
            <v>0</v>
          </cell>
          <cell r="CT65" t="b">
            <v>0</v>
          </cell>
        </row>
        <row r="66">
          <cell r="A66" t="str">
            <v>TEST</v>
          </cell>
          <cell r="B66" t="str">
            <v>DEF</v>
          </cell>
          <cell r="C66">
            <v>1</v>
          </cell>
          <cell r="D66">
            <v>0</v>
          </cell>
          <cell r="E66" t="str">
            <v>QE-0002-000065</v>
          </cell>
          <cell r="F66">
            <v>42248</v>
          </cell>
          <cell r="G66">
            <v>43343</v>
          </cell>
          <cell r="K66">
            <v>0</v>
          </cell>
          <cell r="L66">
            <v>0</v>
          </cell>
          <cell r="M66">
            <v>0</v>
          </cell>
          <cell r="N66">
            <v>0</v>
          </cell>
          <cell r="O66">
            <v>1</v>
          </cell>
          <cell r="R66">
            <v>1</v>
          </cell>
          <cell r="S66">
            <v>21</v>
          </cell>
          <cell r="U66" t="str">
            <v>Altenpflegerin</v>
          </cell>
          <cell r="V66">
            <v>4</v>
          </cell>
          <cell r="W66">
            <v>1</v>
          </cell>
          <cell r="Y66">
            <v>13</v>
          </cell>
          <cell r="AA66">
            <v>11</v>
          </cell>
          <cell r="AB66">
            <v>1</v>
          </cell>
          <cell r="AC66">
            <v>1</v>
          </cell>
          <cell r="AD66">
            <v>0</v>
          </cell>
          <cell r="AE66" t="str">
            <v>{17,""}</v>
          </cell>
          <cell r="AF66">
            <v>20</v>
          </cell>
          <cell r="AG66">
            <v>16</v>
          </cell>
          <cell r="AH66">
            <v>2</v>
          </cell>
          <cell r="AI66">
            <v>0</v>
          </cell>
          <cell r="AJ66">
            <v>0</v>
          </cell>
          <cell r="AK66">
            <v>1</v>
          </cell>
          <cell r="AL66">
            <v>0</v>
          </cell>
          <cell r="AM66">
            <v>0</v>
          </cell>
          <cell r="AN66">
            <v>0</v>
          </cell>
          <cell r="AO66">
            <v>0</v>
          </cell>
          <cell r="AP66">
            <v>0</v>
          </cell>
          <cell r="AQ66">
            <v>0</v>
          </cell>
          <cell r="AR66">
            <v>0</v>
          </cell>
          <cell r="AS66">
            <v>0</v>
          </cell>
          <cell r="AV66">
            <v>0</v>
          </cell>
          <cell r="AW66">
            <v>1</v>
          </cell>
          <cell r="AX66">
            <v>20</v>
          </cell>
          <cell r="BT66" t="str">
            <v>QE.0005.15</v>
          </cell>
          <cell r="BU66" t="str">
            <v>QE KinderWege Luebeck</v>
          </cell>
          <cell r="BV66" t="str">
            <v>Quereinstieg – Männer und Frauen in Kitas</v>
          </cell>
          <cell r="BW66" t="str">
            <v>10892ab7-a5f5-4823-85c3-9ba09a439c7c</v>
          </cell>
          <cell r="BX66">
            <v>34</v>
          </cell>
          <cell r="BY66">
            <v>100</v>
          </cell>
          <cell r="BZ66">
            <v>0</v>
          </cell>
          <cell r="CA66">
            <v>2015</v>
          </cell>
          <cell r="CC66" t="b">
            <v>0</v>
          </cell>
          <cell r="CD66" t="b">
            <v>0</v>
          </cell>
          <cell r="CE66" t="b">
            <v>0</v>
          </cell>
          <cell r="CF66" t="b">
            <v>0</v>
          </cell>
          <cell r="CG66" t="b">
            <v>1</v>
          </cell>
          <cell r="CH66" t="b">
            <v>0</v>
          </cell>
          <cell r="CI66" t="b">
            <v>0</v>
          </cell>
          <cell r="CJ66" t="b">
            <v>0</v>
          </cell>
          <cell r="CK66" t="b">
            <v>0</v>
          </cell>
          <cell r="CL66" t="b">
            <v>1</v>
          </cell>
          <cell r="CM66" t="b">
            <v>0</v>
          </cell>
          <cell r="CN66" t="b">
            <v>0</v>
          </cell>
          <cell r="CO66" t="b">
            <v>0</v>
          </cell>
          <cell r="CP66" t="b">
            <v>0</v>
          </cell>
          <cell r="CQ66" t="b">
            <v>0</v>
          </cell>
          <cell r="CR66" t="b">
            <v>0</v>
          </cell>
          <cell r="CS66" t="b">
            <v>0</v>
          </cell>
          <cell r="CT66" t="b">
            <v>0</v>
          </cell>
        </row>
        <row r="67">
          <cell r="A67" t="str">
            <v>TEST</v>
          </cell>
          <cell r="B67" t="str">
            <v>DEF</v>
          </cell>
          <cell r="C67">
            <v>1</v>
          </cell>
          <cell r="D67">
            <v>1</v>
          </cell>
          <cell r="E67" t="str">
            <v>QE-0002-000066</v>
          </cell>
          <cell r="F67">
            <v>42309</v>
          </cell>
          <cell r="G67">
            <v>43343</v>
          </cell>
          <cell r="K67">
            <v>0</v>
          </cell>
          <cell r="L67">
            <v>0</v>
          </cell>
          <cell r="M67">
            <v>0</v>
          </cell>
          <cell r="N67">
            <v>0</v>
          </cell>
          <cell r="O67">
            <v>1</v>
          </cell>
          <cell r="R67">
            <v>1</v>
          </cell>
          <cell r="S67">
            <v>1</v>
          </cell>
          <cell r="V67">
            <v>4</v>
          </cell>
          <cell r="W67">
            <v>1</v>
          </cell>
          <cell r="Y67">
            <v>17</v>
          </cell>
          <cell r="AA67">
            <v>17</v>
          </cell>
          <cell r="AB67">
            <v>0</v>
          </cell>
          <cell r="AC67">
            <v>0</v>
          </cell>
          <cell r="AD67">
            <v>0</v>
          </cell>
          <cell r="AE67" t="str">
            <v>{7,""}</v>
          </cell>
          <cell r="AF67">
            <v>20</v>
          </cell>
          <cell r="AG67">
            <v>16</v>
          </cell>
          <cell r="AH67">
            <v>2</v>
          </cell>
          <cell r="AI67">
            <v>0</v>
          </cell>
          <cell r="AJ67">
            <v>0</v>
          </cell>
          <cell r="AK67">
            <v>0</v>
          </cell>
          <cell r="AL67">
            <v>0</v>
          </cell>
          <cell r="AM67">
            <v>0</v>
          </cell>
          <cell r="AN67">
            <v>1</v>
          </cell>
          <cell r="AO67">
            <v>0</v>
          </cell>
          <cell r="AP67">
            <v>0</v>
          </cell>
          <cell r="AQ67">
            <v>0</v>
          </cell>
          <cell r="AR67">
            <v>0</v>
          </cell>
          <cell r="AS67">
            <v>1</v>
          </cell>
          <cell r="AT67">
            <v>4</v>
          </cell>
          <cell r="AV67">
            <v>2</v>
          </cell>
          <cell r="AW67">
            <v>1</v>
          </cell>
          <cell r="AX67">
            <v>20</v>
          </cell>
          <cell r="BT67" t="str">
            <v>QE.0005.15</v>
          </cell>
          <cell r="BU67" t="str">
            <v>QE KinderWege Luebeck</v>
          </cell>
          <cell r="BV67" t="str">
            <v>Quereinstieg – Männer und Frauen in Kitas</v>
          </cell>
          <cell r="BW67" t="str">
            <v>d766ec35-7ac0-4e9b-807e-3d2fc5459744</v>
          </cell>
          <cell r="BX67">
            <v>38</v>
          </cell>
          <cell r="BY67">
            <v>100</v>
          </cell>
          <cell r="BZ67">
            <v>0</v>
          </cell>
          <cell r="CA67">
            <v>2015</v>
          </cell>
          <cell r="CC67" t="b">
            <v>1</v>
          </cell>
          <cell r="CD67" t="b">
            <v>0</v>
          </cell>
          <cell r="CE67" t="b">
            <v>0</v>
          </cell>
          <cell r="CF67" t="b">
            <v>0</v>
          </cell>
          <cell r="CG67" t="b">
            <v>0</v>
          </cell>
          <cell r="CH67" t="b">
            <v>0</v>
          </cell>
          <cell r="CI67" t="b">
            <v>0</v>
          </cell>
          <cell r="CJ67" t="b">
            <v>0</v>
          </cell>
          <cell r="CK67" t="b">
            <v>0</v>
          </cell>
          <cell r="CL67" t="b">
            <v>1</v>
          </cell>
          <cell r="CM67" t="b">
            <v>0</v>
          </cell>
          <cell r="CN67" t="b">
            <v>1</v>
          </cell>
          <cell r="CO67" t="b">
            <v>0</v>
          </cell>
          <cell r="CP67" t="b">
            <v>0</v>
          </cell>
          <cell r="CQ67" t="b">
            <v>0</v>
          </cell>
          <cell r="CR67" t="b">
            <v>0</v>
          </cell>
          <cell r="CS67" t="b">
            <v>0</v>
          </cell>
          <cell r="CT67" t="b">
            <v>0</v>
          </cell>
        </row>
        <row r="68">
          <cell r="A68" t="str">
            <v>TEST</v>
          </cell>
          <cell r="B68" t="str">
            <v>DEF</v>
          </cell>
          <cell r="C68">
            <v>1</v>
          </cell>
          <cell r="D68">
            <v>1</v>
          </cell>
          <cell r="E68" t="str">
            <v>QE-0002-000067</v>
          </cell>
          <cell r="F68">
            <v>42248</v>
          </cell>
          <cell r="G68">
            <v>43343</v>
          </cell>
          <cell r="K68">
            <v>0</v>
          </cell>
          <cell r="N68">
            <v>0</v>
          </cell>
          <cell r="O68">
            <v>1</v>
          </cell>
          <cell r="R68">
            <v>1</v>
          </cell>
          <cell r="S68">
            <v>22</v>
          </cell>
          <cell r="T68" t="str">
            <v>Kunst</v>
          </cell>
          <cell r="V68">
            <v>7</v>
          </cell>
          <cell r="W68">
            <v>2</v>
          </cell>
          <cell r="Y68">
            <v>18</v>
          </cell>
          <cell r="AA68">
            <v>2</v>
          </cell>
          <cell r="AB68">
            <v>0</v>
          </cell>
          <cell r="AC68">
            <v>1</v>
          </cell>
          <cell r="AD68">
            <v>0</v>
          </cell>
          <cell r="AE68" t="str">
            <v>{7,10,""}</v>
          </cell>
          <cell r="AF68">
            <v>24</v>
          </cell>
          <cell r="AG68">
            <v>16</v>
          </cell>
          <cell r="AH68">
            <v>2</v>
          </cell>
          <cell r="AI68">
            <v>0</v>
          </cell>
          <cell r="AJ68">
            <v>0</v>
          </cell>
          <cell r="AK68">
            <v>1</v>
          </cell>
          <cell r="AL68">
            <v>0</v>
          </cell>
          <cell r="AM68">
            <v>0</v>
          </cell>
          <cell r="AN68">
            <v>0</v>
          </cell>
          <cell r="AO68">
            <v>0</v>
          </cell>
          <cell r="AP68">
            <v>0</v>
          </cell>
          <cell r="AQ68">
            <v>0</v>
          </cell>
          <cell r="AR68">
            <v>0</v>
          </cell>
          <cell r="AS68">
            <v>0</v>
          </cell>
          <cell r="AV68">
            <v>0</v>
          </cell>
          <cell r="AW68">
            <v>0</v>
          </cell>
          <cell r="AX68">
            <v>24</v>
          </cell>
          <cell r="BT68" t="str">
            <v>QE.0005.15</v>
          </cell>
          <cell r="BU68" t="str">
            <v>QE KinderWege Luebeck</v>
          </cell>
          <cell r="BV68" t="str">
            <v>Quereinstieg – Männer und Frauen in Kitas</v>
          </cell>
          <cell r="BW68" t="str">
            <v>ac619595-384d-4169-b600-20ec2e9eb670</v>
          </cell>
          <cell r="BX68">
            <v>38</v>
          </cell>
          <cell r="BY68">
            <v>100</v>
          </cell>
          <cell r="BZ68">
            <v>0</v>
          </cell>
          <cell r="CA68">
            <v>2015</v>
          </cell>
          <cell r="CC68" t="b">
            <v>0</v>
          </cell>
          <cell r="CD68" t="b">
            <v>0</v>
          </cell>
          <cell r="CE68" t="b">
            <v>0</v>
          </cell>
          <cell r="CF68" t="b">
            <v>0</v>
          </cell>
          <cell r="CG68" t="b">
            <v>1</v>
          </cell>
          <cell r="CH68" t="b">
            <v>0</v>
          </cell>
          <cell r="CI68" t="b">
            <v>0</v>
          </cell>
          <cell r="CJ68" t="b">
            <v>0</v>
          </cell>
          <cell r="CK68" t="b">
            <v>0</v>
          </cell>
          <cell r="CL68" t="b">
            <v>0</v>
          </cell>
          <cell r="CM68" t="b">
            <v>1</v>
          </cell>
          <cell r="CN68" t="b">
            <v>0</v>
          </cell>
          <cell r="CO68" t="b">
            <v>0</v>
          </cell>
          <cell r="CP68" t="b">
            <v>0</v>
          </cell>
          <cell r="CQ68" t="b">
            <v>1</v>
          </cell>
          <cell r="CR68" t="b">
            <v>0</v>
          </cell>
          <cell r="CS68" t="b">
            <v>0</v>
          </cell>
          <cell r="CT68" t="b">
            <v>0</v>
          </cell>
        </row>
        <row r="69">
          <cell r="A69" t="str">
            <v>TEST</v>
          </cell>
          <cell r="B69" t="str">
            <v>DEF</v>
          </cell>
          <cell r="C69">
            <v>1</v>
          </cell>
          <cell r="D69">
            <v>1</v>
          </cell>
          <cell r="E69" t="str">
            <v>QE-0002-000068</v>
          </cell>
          <cell r="F69">
            <v>42262</v>
          </cell>
          <cell r="G69">
            <v>43343</v>
          </cell>
          <cell r="H69">
            <v>42794</v>
          </cell>
          <cell r="K69">
            <v>0</v>
          </cell>
          <cell r="L69">
            <v>0</v>
          </cell>
          <cell r="N69">
            <v>0</v>
          </cell>
          <cell r="O69">
            <v>1</v>
          </cell>
          <cell r="R69">
            <v>1</v>
          </cell>
          <cell r="S69">
            <v>9</v>
          </cell>
          <cell r="V69">
            <v>4</v>
          </cell>
          <cell r="W69">
            <v>1</v>
          </cell>
          <cell r="Y69">
            <v>18</v>
          </cell>
          <cell r="AA69">
            <v>11</v>
          </cell>
          <cell r="AB69">
            <v>0</v>
          </cell>
          <cell r="AC69">
            <v>0</v>
          </cell>
          <cell r="AD69">
            <v>0</v>
          </cell>
          <cell r="AE69" t="str">
            <v>{1,10,11,13,""}</v>
          </cell>
          <cell r="AF69">
            <v>20</v>
          </cell>
          <cell r="AG69">
            <v>16</v>
          </cell>
          <cell r="AH69">
            <v>2</v>
          </cell>
          <cell r="AI69">
            <v>0</v>
          </cell>
          <cell r="AJ69">
            <v>0</v>
          </cell>
          <cell r="AK69">
            <v>0</v>
          </cell>
          <cell r="AL69">
            <v>0</v>
          </cell>
          <cell r="AM69">
            <v>0</v>
          </cell>
          <cell r="AN69">
            <v>0</v>
          </cell>
          <cell r="AO69">
            <v>0</v>
          </cell>
          <cell r="AP69">
            <v>0</v>
          </cell>
          <cell r="AQ69">
            <v>0</v>
          </cell>
          <cell r="AR69">
            <v>0</v>
          </cell>
          <cell r="AS69">
            <v>1</v>
          </cell>
          <cell r="AT69">
            <v>7</v>
          </cell>
          <cell r="AV69">
            <v>2</v>
          </cell>
          <cell r="AW69">
            <v>1</v>
          </cell>
          <cell r="AX69">
            <v>20</v>
          </cell>
          <cell r="AY69">
            <v>1</v>
          </cell>
          <cell r="AZ69">
            <v>0</v>
          </cell>
          <cell r="BA69">
            <v>1</v>
          </cell>
          <cell r="BB69">
            <v>0</v>
          </cell>
          <cell r="BD69">
            <v>4</v>
          </cell>
          <cell r="BF69" t="str">
            <v>{7,""}</v>
          </cell>
          <cell r="BG69" t="str">
            <v>Jugendpfleger</v>
          </cell>
          <cell r="BH69">
            <v>1</v>
          </cell>
          <cell r="BJ69">
            <v>1</v>
          </cell>
          <cell r="BK69">
            <v>0</v>
          </cell>
          <cell r="BL69">
            <v>0</v>
          </cell>
          <cell r="BO69">
            <v>6</v>
          </cell>
          <cell r="BQ69">
            <v>1</v>
          </cell>
          <cell r="BR69">
            <v>1</v>
          </cell>
          <cell r="BS69">
            <v>10</v>
          </cell>
          <cell r="BT69" t="str">
            <v>QE.0005.15</v>
          </cell>
          <cell r="BU69" t="str">
            <v>QE KinderWege Luebeck</v>
          </cell>
          <cell r="BV69" t="str">
            <v>Quereinstieg – Männer und Frauen in Kitas</v>
          </cell>
          <cell r="BW69" t="str">
            <v>e9c89d99-8459-4d07-b461-325e4d1b9b1e</v>
          </cell>
          <cell r="BX69">
            <v>37</v>
          </cell>
          <cell r="BY69">
            <v>100</v>
          </cell>
          <cell r="BZ69">
            <v>100</v>
          </cell>
          <cell r="CA69">
            <v>2015</v>
          </cell>
          <cell r="CB69">
            <v>2017</v>
          </cell>
          <cell r="CC69" t="b">
            <v>1</v>
          </cell>
          <cell r="CD69" t="b">
            <v>0</v>
          </cell>
          <cell r="CE69" t="b">
            <v>0</v>
          </cell>
          <cell r="CF69" t="b">
            <v>0</v>
          </cell>
          <cell r="CG69" t="b">
            <v>0</v>
          </cell>
          <cell r="CH69" t="b">
            <v>0</v>
          </cell>
          <cell r="CI69" t="b">
            <v>0</v>
          </cell>
          <cell r="CJ69" t="b">
            <v>0</v>
          </cell>
          <cell r="CK69" t="b">
            <v>0</v>
          </cell>
          <cell r="CL69" t="b">
            <v>1</v>
          </cell>
          <cell r="CM69" t="b">
            <v>0</v>
          </cell>
          <cell r="CN69" t="b">
            <v>1</v>
          </cell>
          <cell r="CO69" t="b">
            <v>0</v>
          </cell>
          <cell r="CP69" t="b">
            <v>0</v>
          </cell>
          <cell r="CR69" t="b">
            <v>0</v>
          </cell>
          <cell r="CS69" t="b">
            <v>0</v>
          </cell>
          <cell r="CT69" t="b">
            <v>0</v>
          </cell>
          <cell r="CU69" t="b">
            <v>0</v>
          </cell>
          <cell r="CV69" t="b">
            <v>1</v>
          </cell>
          <cell r="CW69" t="b">
            <v>0</v>
          </cell>
          <cell r="CX69" t="b">
            <v>1</v>
          </cell>
          <cell r="CY69" t="b">
            <v>1</v>
          </cell>
          <cell r="CZ69" t="b">
            <v>0</v>
          </cell>
        </row>
        <row r="70">
          <cell r="A70" t="str">
            <v>TEST</v>
          </cell>
          <cell r="B70" t="str">
            <v>DEF</v>
          </cell>
          <cell r="C70">
            <v>1</v>
          </cell>
          <cell r="D70">
            <v>1</v>
          </cell>
          <cell r="E70" t="str">
            <v>QE-0002-000069</v>
          </cell>
          <cell r="F70">
            <v>42248</v>
          </cell>
          <cell r="G70">
            <v>43343</v>
          </cell>
          <cell r="H70">
            <v>42429</v>
          </cell>
          <cell r="K70">
            <v>0</v>
          </cell>
          <cell r="L70">
            <v>0</v>
          </cell>
          <cell r="M70">
            <v>0</v>
          </cell>
          <cell r="N70">
            <v>0</v>
          </cell>
          <cell r="O70">
            <v>1</v>
          </cell>
          <cell r="R70">
            <v>1</v>
          </cell>
          <cell r="S70">
            <v>7</v>
          </cell>
          <cell r="V70">
            <v>3</v>
          </cell>
          <cell r="W70">
            <v>1</v>
          </cell>
          <cell r="Y70">
            <v>32</v>
          </cell>
          <cell r="AA70">
            <v>12</v>
          </cell>
          <cell r="AB70">
            <v>0</v>
          </cell>
          <cell r="AC70">
            <v>0</v>
          </cell>
          <cell r="AD70">
            <v>0</v>
          </cell>
          <cell r="AE70" t="str">
            <v>{3,12,""}</v>
          </cell>
          <cell r="AF70">
            <v>24</v>
          </cell>
          <cell r="AG70">
            <v>16</v>
          </cell>
          <cell r="AH70">
            <v>2</v>
          </cell>
          <cell r="AI70">
            <v>0</v>
          </cell>
          <cell r="AJ70">
            <v>0</v>
          </cell>
          <cell r="AK70">
            <v>1</v>
          </cell>
          <cell r="AL70">
            <v>0</v>
          </cell>
          <cell r="AM70">
            <v>0</v>
          </cell>
          <cell r="AN70">
            <v>0</v>
          </cell>
          <cell r="AO70">
            <v>0</v>
          </cell>
          <cell r="AP70">
            <v>0</v>
          </cell>
          <cell r="AQ70">
            <v>0</v>
          </cell>
          <cell r="AR70">
            <v>0</v>
          </cell>
          <cell r="AS70">
            <v>0</v>
          </cell>
          <cell r="AV70">
            <v>1</v>
          </cell>
          <cell r="AW70">
            <v>1</v>
          </cell>
          <cell r="AX70">
            <v>24</v>
          </cell>
          <cell r="AY70">
            <v>1</v>
          </cell>
          <cell r="AZ70">
            <v>0</v>
          </cell>
          <cell r="BA70">
            <v>1</v>
          </cell>
          <cell r="BB70">
            <v>0</v>
          </cell>
          <cell r="BH70">
            <v>0</v>
          </cell>
          <cell r="BJ70">
            <v>1</v>
          </cell>
          <cell r="BK70">
            <v>0</v>
          </cell>
          <cell r="BL70">
            <v>0</v>
          </cell>
          <cell r="BO70">
            <v>2</v>
          </cell>
          <cell r="BQ70">
            <v>0</v>
          </cell>
          <cell r="BR70">
            <v>1</v>
          </cell>
          <cell r="BT70" t="str">
            <v>QE.0005.15</v>
          </cell>
          <cell r="BU70" t="str">
            <v>QE KinderWege Luebeck</v>
          </cell>
          <cell r="BV70" t="str">
            <v>Quereinstieg – Männer und Frauen in Kitas</v>
          </cell>
          <cell r="BW70" t="str">
            <v>5e120d37-6fbd-4055-be97-7aa4bbc6679c</v>
          </cell>
          <cell r="BX70">
            <v>53</v>
          </cell>
          <cell r="BY70">
            <v>100</v>
          </cell>
          <cell r="BZ70">
            <v>100</v>
          </cell>
          <cell r="CA70">
            <v>2015</v>
          </cell>
          <cell r="CB70">
            <v>2016</v>
          </cell>
          <cell r="CC70" t="b">
            <v>0</v>
          </cell>
          <cell r="CD70" t="b">
            <v>0</v>
          </cell>
          <cell r="CE70" t="b">
            <v>0</v>
          </cell>
          <cell r="CF70" t="b">
            <v>0</v>
          </cell>
          <cell r="CG70" t="b">
            <v>1</v>
          </cell>
          <cell r="CH70" t="b">
            <v>0</v>
          </cell>
          <cell r="CI70" t="b">
            <v>0</v>
          </cell>
          <cell r="CJ70" t="b">
            <v>0</v>
          </cell>
          <cell r="CK70" t="b">
            <v>0</v>
          </cell>
          <cell r="CL70" t="b">
            <v>1</v>
          </cell>
          <cell r="CM70" t="b">
            <v>0</v>
          </cell>
          <cell r="CN70" t="b">
            <v>0</v>
          </cell>
          <cell r="CO70" t="b">
            <v>0</v>
          </cell>
          <cell r="CP70" t="b">
            <v>0</v>
          </cell>
          <cell r="CQ70" t="b">
            <v>0</v>
          </cell>
          <cell r="CR70" t="b">
            <v>0</v>
          </cell>
          <cell r="CS70" t="b">
            <v>0</v>
          </cell>
          <cell r="CT70" t="b">
            <v>0</v>
          </cell>
          <cell r="CU70" t="b">
            <v>0</v>
          </cell>
          <cell r="CV70" t="b">
            <v>0</v>
          </cell>
          <cell r="CW70" t="b">
            <v>0</v>
          </cell>
          <cell r="CX70" t="b">
            <v>0</v>
          </cell>
          <cell r="CY70" t="b">
            <v>0</v>
          </cell>
          <cell r="CZ70" t="b">
            <v>0</v>
          </cell>
        </row>
        <row r="71">
          <cell r="A71" t="str">
            <v>TEST</v>
          </cell>
          <cell r="B71" t="str">
            <v>DEF</v>
          </cell>
          <cell r="C71">
            <v>1</v>
          </cell>
          <cell r="D71">
            <v>0</v>
          </cell>
          <cell r="E71" t="str">
            <v>QE-0002-000070</v>
          </cell>
          <cell r="F71">
            <v>42309</v>
          </cell>
          <cell r="G71">
            <v>43343</v>
          </cell>
          <cell r="K71">
            <v>0</v>
          </cell>
          <cell r="L71">
            <v>0</v>
          </cell>
          <cell r="M71">
            <v>0</v>
          </cell>
          <cell r="N71">
            <v>0</v>
          </cell>
          <cell r="O71">
            <v>1</v>
          </cell>
          <cell r="R71">
            <v>1</v>
          </cell>
          <cell r="S71">
            <v>21</v>
          </cell>
          <cell r="U71" t="str">
            <v>Steuerfachgehilfin</v>
          </cell>
          <cell r="V71">
            <v>4</v>
          </cell>
          <cell r="W71">
            <v>1</v>
          </cell>
          <cell r="Y71">
            <v>20</v>
          </cell>
          <cell r="Z71">
            <v>1</v>
          </cell>
          <cell r="AA71">
            <v>19</v>
          </cell>
          <cell r="AB71">
            <v>1</v>
          </cell>
          <cell r="AC71">
            <v>0</v>
          </cell>
          <cell r="AD71">
            <v>1</v>
          </cell>
          <cell r="AE71" t="str">
            <v>{11,16,""}</v>
          </cell>
          <cell r="AF71">
            <v>20</v>
          </cell>
          <cell r="AG71">
            <v>16</v>
          </cell>
          <cell r="AH71">
            <v>2</v>
          </cell>
          <cell r="AI71">
            <v>0</v>
          </cell>
          <cell r="AJ71">
            <v>0</v>
          </cell>
          <cell r="AK71">
            <v>1</v>
          </cell>
          <cell r="AL71">
            <v>0</v>
          </cell>
          <cell r="AM71">
            <v>0</v>
          </cell>
          <cell r="AN71">
            <v>0</v>
          </cell>
          <cell r="AO71">
            <v>0</v>
          </cell>
          <cell r="AP71">
            <v>0</v>
          </cell>
          <cell r="AQ71">
            <v>0</v>
          </cell>
          <cell r="AR71">
            <v>0</v>
          </cell>
          <cell r="AS71">
            <v>0</v>
          </cell>
          <cell r="AV71">
            <v>0</v>
          </cell>
          <cell r="AW71">
            <v>1</v>
          </cell>
          <cell r="AX71">
            <v>20</v>
          </cell>
          <cell r="BT71" t="str">
            <v>QE.0005.15</v>
          </cell>
          <cell r="BU71" t="str">
            <v>QE KinderWege Luebeck</v>
          </cell>
          <cell r="BV71" t="str">
            <v>Quereinstieg – Männer und Frauen in Kitas</v>
          </cell>
          <cell r="BW71" t="str">
            <v>887d35a3-18ed-422f-bdb6-11d6ec1ab02a</v>
          </cell>
          <cell r="BX71">
            <v>53</v>
          </cell>
          <cell r="BY71">
            <v>100</v>
          </cell>
          <cell r="BZ71">
            <v>0</v>
          </cell>
          <cell r="CA71">
            <v>2015</v>
          </cell>
          <cell r="CC71" t="b">
            <v>0</v>
          </cell>
          <cell r="CD71" t="b">
            <v>0</v>
          </cell>
          <cell r="CE71" t="b">
            <v>0</v>
          </cell>
          <cell r="CF71" t="b">
            <v>0</v>
          </cell>
          <cell r="CG71" t="b">
            <v>1</v>
          </cell>
          <cell r="CH71" t="b">
            <v>0</v>
          </cell>
          <cell r="CI71" t="b">
            <v>0</v>
          </cell>
          <cell r="CJ71" t="b">
            <v>0</v>
          </cell>
          <cell r="CK71" t="b">
            <v>0</v>
          </cell>
          <cell r="CL71" t="b">
            <v>1</v>
          </cell>
          <cell r="CM71" t="b">
            <v>0</v>
          </cell>
          <cell r="CN71" t="b">
            <v>0</v>
          </cell>
          <cell r="CO71" t="b">
            <v>0</v>
          </cell>
          <cell r="CP71" t="b">
            <v>1</v>
          </cell>
          <cell r="CQ71" t="b">
            <v>0</v>
          </cell>
          <cell r="CR71" t="b">
            <v>0</v>
          </cell>
          <cell r="CS71" t="b">
            <v>0</v>
          </cell>
          <cell r="CT71" t="b">
            <v>0</v>
          </cell>
        </row>
        <row r="72">
          <cell r="A72" t="str">
            <v>TEST</v>
          </cell>
          <cell r="B72" t="str">
            <v>DEF</v>
          </cell>
          <cell r="C72">
            <v>1</v>
          </cell>
          <cell r="D72">
            <v>1</v>
          </cell>
          <cell r="E72" t="str">
            <v>QE-0002-000071</v>
          </cell>
          <cell r="F72">
            <v>42248</v>
          </cell>
          <cell r="G72">
            <v>43343</v>
          </cell>
          <cell r="K72">
            <v>0</v>
          </cell>
          <cell r="L72">
            <v>0</v>
          </cell>
          <cell r="M72">
            <v>0</v>
          </cell>
          <cell r="N72">
            <v>0</v>
          </cell>
          <cell r="O72">
            <v>1</v>
          </cell>
          <cell r="R72">
            <v>1</v>
          </cell>
          <cell r="S72">
            <v>21</v>
          </cell>
          <cell r="U72" t="str">
            <v>Speditionskaufmann</v>
          </cell>
          <cell r="V72">
            <v>4</v>
          </cell>
          <cell r="W72">
            <v>1</v>
          </cell>
          <cell r="Y72">
            <v>22</v>
          </cell>
          <cell r="AA72">
            <v>22</v>
          </cell>
          <cell r="AB72">
            <v>1</v>
          </cell>
          <cell r="AC72">
            <v>1</v>
          </cell>
          <cell r="AD72">
            <v>0</v>
          </cell>
          <cell r="AE72" t="str">
            <v>{8,""}</v>
          </cell>
          <cell r="AF72">
            <v>24</v>
          </cell>
          <cell r="AG72">
            <v>16</v>
          </cell>
          <cell r="AH72">
            <v>2</v>
          </cell>
          <cell r="AI72">
            <v>0</v>
          </cell>
          <cell r="AJ72">
            <v>0</v>
          </cell>
          <cell r="AK72">
            <v>1</v>
          </cell>
          <cell r="AL72">
            <v>0</v>
          </cell>
          <cell r="AM72">
            <v>0</v>
          </cell>
          <cell r="AN72">
            <v>0</v>
          </cell>
          <cell r="AO72">
            <v>0</v>
          </cell>
          <cell r="AP72">
            <v>0</v>
          </cell>
          <cell r="AQ72">
            <v>0</v>
          </cell>
          <cell r="AR72">
            <v>0</v>
          </cell>
          <cell r="AS72">
            <v>0</v>
          </cell>
          <cell r="AV72">
            <v>0</v>
          </cell>
          <cell r="AW72">
            <v>1</v>
          </cell>
          <cell r="AX72">
            <v>40</v>
          </cell>
          <cell r="BT72" t="str">
            <v>QE.0005.15</v>
          </cell>
          <cell r="BU72" t="str">
            <v>QE KinderWege Luebeck</v>
          </cell>
          <cell r="BV72" t="str">
            <v>Quereinstieg – Männer und Frauen in Kitas</v>
          </cell>
          <cell r="BW72" t="str">
            <v>9a55e9b8-6327-4c03-bac4-ffda0aeb7b4c</v>
          </cell>
          <cell r="BX72">
            <v>42</v>
          </cell>
          <cell r="BY72">
            <v>100</v>
          </cell>
          <cell r="BZ72">
            <v>0</v>
          </cell>
          <cell r="CA72">
            <v>2015</v>
          </cell>
          <cell r="CC72" t="b">
            <v>0</v>
          </cell>
          <cell r="CD72" t="b">
            <v>0</v>
          </cell>
          <cell r="CE72" t="b">
            <v>0</v>
          </cell>
          <cell r="CF72" t="b">
            <v>0</v>
          </cell>
          <cell r="CG72" t="b">
            <v>1</v>
          </cell>
          <cell r="CH72" t="b">
            <v>0</v>
          </cell>
          <cell r="CI72" t="b">
            <v>0</v>
          </cell>
          <cell r="CJ72" t="b">
            <v>0</v>
          </cell>
          <cell r="CK72" t="b">
            <v>0</v>
          </cell>
          <cell r="CL72" t="b">
            <v>1</v>
          </cell>
          <cell r="CM72" t="b">
            <v>0</v>
          </cell>
          <cell r="CN72" t="b">
            <v>0</v>
          </cell>
          <cell r="CO72" t="b">
            <v>0</v>
          </cell>
          <cell r="CP72" t="b">
            <v>0</v>
          </cell>
          <cell r="CQ72" t="b">
            <v>0</v>
          </cell>
          <cell r="CR72" t="b">
            <v>0</v>
          </cell>
          <cell r="CS72" t="b">
            <v>0</v>
          </cell>
          <cell r="CT72" t="b">
            <v>0</v>
          </cell>
        </row>
        <row r="73">
          <cell r="A73" t="str">
            <v>TEST</v>
          </cell>
          <cell r="B73" t="str">
            <v>DEF</v>
          </cell>
          <cell r="C73">
            <v>1</v>
          </cell>
          <cell r="D73">
            <v>0</v>
          </cell>
          <cell r="E73" t="str">
            <v>QE-0002-000072</v>
          </cell>
          <cell r="F73">
            <v>42248</v>
          </cell>
          <cell r="G73">
            <v>43343</v>
          </cell>
          <cell r="K73">
            <v>0</v>
          </cell>
          <cell r="L73">
            <v>0</v>
          </cell>
          <cell r="M73">
            <v>0</v>
          </cell>
          <cell r="N73">
            <v>0</v>
          </cell>
          <cell r="O73">
            <v>1</v>
          </cell>
          <cell r="R73">
            <v>1</v>
          </cell>
          <cell r="S73">
            <v>9</v>
          </cell>
          <cell r="V73">
            <v>7</v>
          </cell>
          <cell r="W73">
            <v>1</v>
          </cell>
          <cell r="Y73">
            <v>9</v>
          </cell>
          <cell r="AA73">
            <v>0</v>
          </cell>
          <cell r="AB73">
            <v>1</v>
          </cell>
          <cell r="AC73">
            <v>1</v>
          </cell>
          <cell r="AD73">
            <v>0</v>
          </cell>
          <cell r="AE73" t="str">
            <v>{7,14,""}</v>
          </cell>
          <cell r="AF73">
            <v>20</v>
          </cell>
          <cell r="AG73">
            <v>16</v>
          </cell>
          <cell r="AH73">
            <v>2</v>
          </cell>
          <cell r="AI73">
            <v>0</v>
          </cell>
          <cell r="AJ73">
            <v>0</v>
          </cell>
          <cell r="AK73">
            <v>0</v>
          </cell>
          <cell r="AL73">
            <v>0</v>
          </cell>
          <cell r="AM73">
            <v>0</v>
          </cell>
          <cell r="AN73">
            <v>0</v>
          </cell>
          <cell r="AO73">
            <v>0</v>
          </cell>
          <cell r="AP73">
            <v>0</v>
          </cell>
          <cell r="AQ73">
            <v>0</v>
          </cell>
          <cell r="AR73">
            <v>1</v>
          </cell>
          <cell r="AS73">
            <v>0</v>
          </cell>
          <cell r="AV73">
            <v>0</v>
          </cell>
          <cell r="AW73">
            <v>1</v>
          </cell>
          <cell r="AX73">
            <v>20</v>
          </cell>
          <cell r="BT73" t="str">
            <v>QE.0005.15</v>
          </cell>
          <cell r="BU73" t="str">
            <v>QE KinderWege Luebeck</v>
          </cell>
          <cell r="BV73" t="str">
            <v>Quereinstieg – Männer und Frauen in Kitas</v>
          </cell>
          <cell r="BW73" t="str">
            <v>a1610324-8c7b-473f-80b6-380cdafd8003</v>
          </cell>
          <cell r="BX73">
            <v>38</v>
          </cell>
          <cell r="BY73">
            <v>100</v>
          </cell>
          <cell r="BZ73">
            <v>0</v>
          </cell>
          <cell r="CA73">
            <v>2015</v>
          </cell>
          <cell r="CC73" t="b">
            <v>0</v>
          </cell>
          <cell r="CD73" t="b">
            <v>0</v>
          </cell>
          <cell r="CE73" t="b">
            <v>0</v>
          </cell>
          <cell r="CF73" t="b">
            <v>0</v>
          </cell>
          <cell r="CG73" t="b">
            <v>1</v>
          </cell>
          <cell r="CH73" t="b">
            <v>0</v>
          </cell>
          <cell r="CI73" t="b">
            <v>0</v>
          </cell>
          <cell r="CJ73" t="b">
            <v>0</v>
          </cell>
          <cell r="CK73" t="b">
            <v>0</v>
          </cell>
          <cell r="CL73" t="b">
            <v>1</v>
          </cell>
          <cell r="CM73" t="b">
            <v>0</v>
          </cell>
          <cell r="CN73" t="b">
            <v>0</v>
          </cell>
          <cell r="CO73" t="b">
            <v>0</v>
          </cell>
          <cell r="CP73" t="b">
            <v>0</v>
          </cell>
          <cell r="CQ73" t="b">
            <v>0</v>
          </cell>
          <cell r="CR73" t="b">
            <v>0</v>
          </cell>
          <cell r="CS73" t="b">
            <v>0</v>
          </cell>
          <cell r="CT73" t="b">
            <v>0</v>
          </cell>
        </row>
        <row r="74">
          <cell r="A74" t="str">
            <v>TEST</v>
          </cell>
          <cell r="B74" t="str">
            <v>DEF</v>
          </cell>
          <cell r="C74">
            <v>1</v>
          </cell>
          <cell r="D74">
            <v>0</v>
          </cell>
          <cell r="E74" t="str">
            <v>QE-0002-000073</v>
          </cell>
          <cell r="F74">
            <v>42248</v>
          </cell>
          <cell r="G74">
            <v>43343</v>
          </cell>
          <cell r="K74">
            <v>0</v>
          </cell>
          <cell r="L74">
            <v>1</v>
          </cell>
          <cell r="M74">
            <v>0</v>
          </cell>
          <cell r="N74">
            <v>0</v>
          </cell>
          <cell r="O74">
            <v>1</v>
          </cell>
          <cell r="R74">
            <v>1</v>
          </cell>
          <cell r="S74">
            <v>13</v>
          </cell>
          <cell r="V74">
            <v>7</v>
          </cell>
          <cell r="W74">
            <v>1</v>
          </cell>
          <cell r="Y74">
            <v>38</v>
          </cell>
          <cell r="AA74">
            <v>3</v>
          </cell>
          <cell r="AB74">
            <v>0</v>
          </cell>
          <cell r="AC74">
            <v>1</v>
          </cell>
          <cell r="AD74">
            <v>0</v>
          </cell>
          <cell r="AE74" t="str">
            <v>{1,8,""}</v>
          </cell>
          <cell r="AF74">
            <v>20</v>
          </cell>
          <cell r="AG74">
            <v>16</v>
          </cell>
          <cell r="AH74">
            <v>2</v>
          </cell>
          <cell r="AI74">
            <v>0</v>
          </cell>
          <cell r="AJ74">
            <v>0</v>
          </cell>
          <cell r="AK74">
            <v>0</v>
          </cell>
          <cell r="AL74">
            <v>0</v>
          </cell>
          <cell r="AM74">
            <v>0</v>
          </cell>
          <cell r="AN74">
            <v>0</v>
          </cell>
          <cell r="AO74">
            <v>0</v>
          </cell>
          <cell r="AP74">
            <v>0</v>
          </cell>
          <cell r="AQ74">
            <v>0</v>
          </cell>
          <cell r="AR74">
            <v>1</v>
          </cell>
          <cell r="AS74">
            <v>0</v>
          </cell>
          <cell r="AV74">
            <v>0</v>
          </cell>
          <cell r="AW74">
            <v>1</v>
          </cell>
          <cell r="AX74">
            <v>20</v>
          </cell>
          <cell r="BT74" t="str">
            <v>QE.0005.15</v>
          </cell>
          <cell r="BU74" t="str">
            <v>QE KinderWege Luebeck</v>
          </cell>
          <cell r="BV74" t="str">
            <v>Quereinstieg – Männer und Frauen in Kitas</v>
          </cell>
          <cell r="BW74" t="str">
            <v>03686146-96cd-472b-b0b7-1dc548297dc2</v>
          </cell>
          <cell r="BX74">
            <v>58</v>
          </cell>
          <cell r="BY74">
            <v>100</v>
          </cell>
          <cell r="BZ74">
            <v>0</v>
          </cell>
          <cell r="CA74">
            <v>2015</v>
          </cell>
          <cell r="CC74" t="b">
            <v>0</v>
          </cell>
          <cell r="CD74" t="b">
            <v>0</v>
          </cell>
          <cell r="CE74" t="b">
            <v>0</v>
          </cell>
          <cell r="CF74" t="b">
            <v>0</v>
          </cell>
          <cell r="CG74" t="b">
            <v>1</v>
          </cell>
          <cell r="CH74" t="b">
            <v>0</v>
          </cell>
          <cell r="CI74" t="b">
            <v>1</v>
          </cell>
          <cell r="CJ74" t="b">
            <v>0</v>
          </cell>
          <cell r="CK74" t="b">
            <v>0</v>
          </cell>
          <cell r="CL74" t="b">
            <v>1</v>
          </cell>
          <cell r="CM74" t="b">
            <v>0</v>
          </cell>
          <cell r="CN74" t="b">
            <v>0</v>
          </cell>
          <cell r="CO74" t="b">
            <v>0</v>
          </cell>
          <cell r="CP74" t="b">
            <v>0</v>
          </cell>
          <cell r="CQ74" t="b">
            <v>1</v>
          </cell>
          <cell r="CR74" t="b">
            <v>0</v>
          </cell>
          <cell r="CS74" t="b">
            <v>0</v>
          </cell>
          <cell r="CT74" t="b">
            <v>0</v>
          </cell>
        </row>
        <row r="75">
          <cell r="A75" t="str">
            <v>TEST</v>
          </cell>
          <cell r="B75" t="str">
            <v>DEF</v>
          </cell>
          <cell r="C75">
            <v>1</v>
          </cell>
          <cell r="D75">
            <v>1</v>
          </cell>
          <cell r="E75" t="str">
            <v>QE-0002-000074</v>
          </cell>
          <cell r="F75">
            <v>42248</v>
          </cell>
          <cell r="G75">
            <v>43343</v>
          </cell>
          <cell r="K75">
            <v>1</v>
          </cell>
          <cell r="L75">
            <v>0</v>
          </cell>
          <cell r="M75">
            <v>0</v>
          </cell>
          <cell r="N75">
            <v>0</v>
          </cell>
          <cell r="O75">
            <v>1</v>
          </cell>
          <cell r="R75">
            <v>1</v>
          </cell>
          <cell r="S75">
            <v>21</v>
          </cell>
          <cell r="U75" t="str">
            <v>Verwaltungsfachangestellter</v>
          </cell>
          <cell r="V75">
            <v>7</v>
          </cell>
          <cell r="W75">
            <v>1</v>
          </cell>
          <cell r="Y75">
            <v>1</v>
          </cell>
          <cell r="AA75">
            <v>0</v>
          </cell>
          <cell r="AB75">
            <v>0</v>
          </cell>
          <cell r="AC75">
            <v>0</v>
          </cell>
          <cell r="AD75">
            <v>0</v>
          </cell>
          <cell r="AE75" t="str">
            <v>{15,""}</v>
          </cell>
          <cell r="AF75">
            <v>24</v>
          </cell>
          <cell r="AG75">
            <v>16</v>
          </cell>
          <cell r="AH75">
            <v>2</v>
          </cell>
          <cell r="AI75">
            <v>0</v>
          </cell>
          <cell r="AJ75">
            <v>0</v>
          </cell>
          <cell r="AK75">
            <v>0</v>
          </cell>
          <cell r="AL75">
            <v>0</v>
          </cell>
          <cell r="AM75">
            <v>0</v>
          </cell>
          <cell r="AN75">
            <v>1</v>
          </cell>
          <cell r="AO75">
            <v>0</v>
          </cell>
          <cell r="AP75">
            <v>0</v>
          </cell>
          <cell r="AQ75">
            <v>0</v>
          </cell>
          <cell r="AR75">
            <v>1</v>
          </cell>
          <cell r="AS75">
            <v>0</v>
          </cell>
          <cell r="AV75">
            <v>2</v>
          </cell>
          <cell r="AW75">
            <v>1</v>
          </cell>
          <cell r="AX75">
            <v>24</v>
          </cell>
          <cell r="BT75" t="str">
            <v>QE.0005.15</v>
          </cell>
          <cell r="BU75" t="str">
            <v>QE KinderWege Luebeck</v>
          </cell>
          <cell r="BV75" t="str">
            <v>Quereinstieg – Männer und Frauen in Kitas</v>
          </cell>
          <cell r="BW75" t="str">
            <v>d93ac0ee-84c1-446a-8eb6-04af2a4ed3ad</v>
          </cell>
          <cell r="BX75">
            <v>29</v>
          </cell>
          <cell r="BY75">
            <v>100</v>
          </cell>
          <cell r="BZ75">
            <v>0</v>
          </cell>
          <cell r="CA75">
            <v>2015</v>
          </cell>
          <cell r="CC75" t="b">
            <v>0</v>
          </cell>
          <cell r="CD75" t="b">
            <v>0</v>
          </cell>
          <cell r="CE75" t="b">
            <v>0</v>
          </cell>
          <cell r="CF75" t="b">
            <v>0</v>
          </cell>
          <cell r="CG75" t="b">
            <v>1</v>
          </cell>
          <cell r="CH75" t="b">
            <v>0</v>
          </cell>
          <cell r="CI75" t="b">
            <v>0</v>
          </cell>
          <cell r="CJ75" t="b">
            <v>0</v>
          </cell>
          <cell r="CK75" t="b">
            <v>0</v>
          </cell>
          <cell r="CL75" t="b">
            <v>1</v>
          </cell>
          <cell r="CM75" t="b">
            <v>0</v>
          </cell>
          <cell r="CN75" t="b">
            <v>0</v>
          </cell>
          <cell r="CO75" t="b">
            <v>0</v>
          </cell>
          <cell r="CP75" t="b">
            <v>0</v>
          </cell>
          <cell r="CQ75" t="b">
            <v>0</v>
          </cell>
          <cell r="CR75" t="b">
            <v>1</v>
          </cell>
          <cell r="CS75" t="b">
            <v>0</v>
          </cell>
          <cell r="CT75" t="b">
            <v>0</v>
          </cell>
        </row>
        <row r="76">
          <cell r="A76" t="str">
            <v>TEST</v>
          </cell>
          <cell r="B76" t="str">
            <v>DEF</v>
          </cell>
          <cell r="C76">
            <v>1</v>
          </cell>
          <cell r="D76">
            <v>0</v>
          </cell>
          <cell r="E76" t="str">
            <v>QE-0002-000075</v>
          </cell>
          <cell r="F76">
            <v>42248</v>
          </cell>
          <cell r="G76">
            <v>43343</v>
          </cell>
          <cell r="R76">
            <v>1</v>
          </cell>
          <cell r="S76">
            <v>1</v>
          </cell>
          <cell r="V76">
            <v>4</v>
          </cell>
          <cell r="W76">
            <v>1</v>
          </cell>
          <cell r="Y76">
            <v>5</v>
          </cell>
          <cell r="AA76">
            <v>4</v>
          </cell>
          <cell r="AB76">
            <v>1</v>
          </cell>
          <cell r="AC76">
            <v>1</v>
          </cell>
          <cell r="AD76">
            <v>0</v>
          </cell>
          <cell r="AE76" t="str">
            <v>{13,""}</v>
          </cell>
          <cell r="AF76">
            <v>20</v>
          </cell>
          <cell r="AG76">
            <v>16</v>
          </cell>
          <cell r="AH76">
            <v>2</v>
          </cell>
          <cell r="AI76">
            <v>0</v>
          </cell>
          <cell r="AJ76">
            <v>0</v>
          </cell>
          <cell r="AK76">
            <v>1</v>
          </cell>
          <cell r="AL76">
            <v>0</v>
          </cell>
          <cell r="AM76">
            <v>0</v>
          </cell>
          <cell r="AN76">
            <v>0</v>
          </cell>
          <cell r="AO76">
            <v>0</v>
          </cell>
          <cell r="AP76">
            <v>0</v>
          </cell>
          <cell r="AQ76">
            <v>0</v>
          </cell>
          <cell r="AR76">
            <v>0</v>
          </cell>
          <cell r="AS76">
            <v>0</v>
          </cell>
          <cell r="AV76">
            <v>0</v>
          </cell>
          <cell r="AX76">
            <v>20</v>
          </cell>
          <cell r="BT76" t="str">
            <v>QE.0005.15</v>
          </cell>
          <cell r="BU76" t="str">
            <v>QE KinderWege Luebeck</v>
          </cell>
          <cell r="BV76" t="str">
            <v>Quereinstieg – Männer und Frauen in Kitas</v>
          </cell>
          <cell r="BW76" t="str">
            <v>4bcbb114-8e62-4172-b06a-66850547a16d</v>
          </cell>
          <cell r="BX76">
            <v>36</v>
          </cell>
          <cell r="BY76">
            <v>100</v>
          </cell>
          <cell r="BZ76">
            <v>0</v>
          </cell>
          <cell r="CA76">
            <v>2015</v>
          </cell>
          <cell r="CC76" t="b">
            <v>0</v>
          </cell>
          <cell r="CD76" t="b">
            <v>0</v>
          </cell>
          <cell r="CE76" t="b">
            <v>0</v>
          </cell>
          <cell r="CF76" t="b">
            <v>0</v>
          </cell>
          <cell r="CG76" t="b">
            <v>1</v>
          </cell>
          <cell r="CH76" t="b">
            <v>0</v>
          </cell>
          <cell r="CI76" t="b">
            <v>0</v>
          </cell>
          <cell r="CJ76" t="b">
            <v>0</v>
          </cell>
          <cell r="CK76" t="b">
            <v>0</v>
          </cell>
          <cell r="CL76" t="b">
            <v>1</v>
          </cell>
          <cell r="CM76" t="b">
            <v>0</v>
          </cell>
          <cell r="CN76" t="b">
            <v>0</v>
          </cell>
          <cell r="CO76" t="b">
            <v>0</v>
          </cell>
          <cell r="CP76" t="b">
            <v>0</v>
          </cell>
        </row>
        <row r="77">
          <cell r="A77" t="str">
            <v>TEST</v>
          </cell>
          <cell r="B77" t="str">
            <v>DEF</v>
          </cell>
          <cell r="C77">
            <v>1</v>
          </cell>
          <cell r="D77">
            <v>1</v>
          </cell>
          <cell r="E77" t="str">
            <v>QE-0002-000076</v>
          </cell>
          <cell r="F77">
            <v>42248</v>
          </cell>
          <cell r="G77">
            <v>43343</v>
          </cell>
          <cell r="H77">
            <v>42261</v>
          </cell>
          <cell r="K77">
            <v>0</v>
          </cell>
          <cell r="L77">
            <v>0</v>
          </cell>
          <cell r="M77">
            <v>0</v>
          </cell>
          <cell r="N77">
            <v>0</v>
          </cell>
          <cell r="O77">
            <v>1</v>
          </cell>
          <cell r="R77">
            <v>1</v>
          </cell>
          <cell r="S77">
            <v>21</v>
          </cell>
          <cell r="U77" t="str">
            <v>Zimmermann</v>
          </cell>
          <cell r="V77">
            <v>4</v>
          </cell>
          <cell r="W77">
            <v>1</v>
          </cell>
          <cell r="Y77">
            <v>8</v>
          </cell>
          <cell r="AA77">
            <v>1</v>
          </cell>
          <cell r="AB77">
            <v>0</v>
          </cell>
          <cell r="AC77">
            <v>0</v>
          </cell>
          <cell r="AD77">
            <v>0</v>
          </cell>
          <cell r="AE77" t="str">
            <v>{6,""}</v>
          </cell>
          <cell r="AF77">
            <v>21</v>
          </cell>
          <cell r="AG77">
            <v>16</v>
          </cell>
          <cell r="AH77">
            <v>2</v>
          </cell>
          <cell r="AI77">
            <v>0</v>
          </cell>
          <cell r="AJ77">
            <v>0</v>
          </cell>
          <cell r="AK77">
            <v>1</v>
          </cell>
          <cell r="AL77">
            <v>0</v>
          </cell>
          <cell r="AM77">
            <v>0</v>
          </cell>
          <cell r="AN77">
            <v>0</v>
          </cell>
          <cell r="AO77">
            <v>0</v>
          </cell>
          <cell r="AP77">
            <v>0</v>
          </cell>
          <cell r="AQ77">
            <v>0</v>
          </cell>
          <cell r="AR77">
            <v>0</v>
          </cell>
          <cell r="AS77">
            <v>0</v>
          </cell>
          <cell r="AV77">
            <v>0</v>
          </cell>
          <cell r="AW77">
            <v>1</v>
          </cell>
          <cell r="AX77">
            <v>21</v>
          </cell>
          <cell r="AY77">
            <v>1</v>
          </cell>
          <cell r="AZ77">
            <v>0</v>
          </cell>
          <cell r="BA77">
            <v>1</v>
          </cell>
          <cell r="BB77">
            <v>0</v>
          </cell>
          <cell r="BH77">
            <v>0</v>
          </cell>
          <cell r="BI77">
            <v>0</v>
          </cell>
          <cell r="BJ77">
            <v>0</v>
          </cell>
          <cell r="BK77">
            <v>1</v>
          </cell>
          <cell r="BL77">
            <v>0</v>
          </cell>
          <cell r="BO77">
            <v>2</v>
          </cell>
          <cell r="BQ77">
            <v>0</v>
          </cell>
          <cell r="BR77">
            <v>1</v>
          </cell>
          <cell r="BT77" t="str">
            <v>QE.0005.15</v>
          </cell>
          <cell r="BU77" t="str">
            <v>QE KinderWege Luebeck</v>
          </cell>
          <cell r="BV77" t="str">
            <v>Quereinstieg – Männer und Frauen in Kitas</v>
          </cell>
          <cell r="BW77" t="str">
            <v>c84e0163-a1b1-46ed-b777-9f6326f9bacf</v>
          </cell>
          <cell r="BX77">
            <v>28</v>
          </cell>
          <cell r="BY77">
            <v>100</v>
          </cell>
          <cell r="BZ77">
            <v>100</v>
          </cell>
          <cell r="CA77">
            <v>2015</v>
          </cell>
          <cell r="CB77">
            <v>2015</v>
          </cell>
          <cell r="CC77" t="b">
            <v>0</v>
          </cell>
          <cell r="CD77" t="b">
            <v>0</v>
          </cell>
          <cell r="CE77" t="b">
            <v>0</v>
          </cell>
          <cell r="CF77" t="b">
            <v>0</v>
          </cell>
          <cell r="CG77" t="b">
            <v>1</v>
          </cell>
          <cell r="CH77" t="b">
            <v>0</v>
          </cell>
          <cell r="CI77" t="b">
            <v>0</v>
          </cell>
          <cell r="CJ77" t="b">
            <v>0</v>
          </cell>
          <cell r="CK77" t="b">
            <v>0</v>
          </cell>
          <cell r="CL77" t="b">
            <v>1</v>
          </cell>
          <cell r="CM77" t="b">
            <v>0</v>
          </cell>
          <cell r="CN77" t="b">
            <v>0</v>
          </cell>
          <cell r="CO77" t="b">
            <v>0</v>
          </cell>
          <cell r="CP77" t="b">
            <v>0</v>
          </cell>
          <cell r="CQ77" t="b">
            <v>0</v>
          </cell>
          <cell r="CR77" t="b">
            <v>0</v>
          </cell>
          <cell r="CS77" t="b">
            <v>0</v>
          </cell>
          <cell r="CT77" t="b">
            <v>0</v>
          </cell>
          <cell r="CU77" t="b">
            <v>0</v>
          </cell>
          <cell r="CV77" t="b">
            <v>0</v>
          </cell>
          <cell r="CW77" t="b">
            <v>0</v>
          </cell>
          <cell r="CX77" t="b">
            <v>0</v>
          </cell>
          <cell r="CY77" t="b">
            <v>0</v>
          </cell>
          <cell r="CZ77" t="b">
            <v>0</v>
          </cell>
        </row>
        <row r="78">
          <cell r="A78" t="str">
            <v>TEST</v>
          </cell>
          <cell r="B78" t="str">
            <v>DEF</v>
          </cell>
          <cell r="C78">
            <v>1</v>
          </cell>
          <cell r="D78">
            <v>0</v>
          </cell>
          <cell r="E78" t="str">
            <v>QE-0002-000077</v>
          </cell>
          <cell r="F78">
            <v>42248</v>
          </cell>
          <cell r="G78">
            <v>43343</v>
          </cell>
          <cell r="H78">
            <v>42308</v>
          </cell>
          <cell r="K78">
            <v>0</v>
          </cell>
          <cell r="L78">
            <v>0</v>
          </cell>
          <cell r="M78">
            <v>0</v>
          </cell>
          <cell r="N78">
            <v>0</v>
          </cell>
          <cell r="O78">
            <v>1</v>
          </cell>
          <cell r="R78">
            <v>1</v>
          </cell>
          <cell r="S78">
            <v>3</v>
          </cell>
          <cell r="V78">
            <v>4</v>
          </cell>
          <cell r="W78">
            <v>1</v>
          </cell>
          <cell r="Y78">
            <v>10</v>
          </cell>
          <cell r="AA78">
            <v>8</v>
          </cell>
          <cell r="AB78">
            <v>1</v>
          </cell>
          <cell r="AC78">
            <v>1</v>
          </cell>
          <cell r="AD78">
            <v>0</v>
          </cell>
          <cell r="AE78" t="str">
            <v>{10,14,""}</v>
          </cell>
          <cell r="AF78">
            <v>20</v>
          </cell>
          <cell r="AG78">
            <v>16</v>
          </cell>
          <cell r="AH78">
            <v>2</v>
          </cell>
          <cell r="AI78">
            <v>0</v>
          </cell>
          <cell r="AJ78">
            <v>0</v>
          </cell>
          <cell r="AK78">
            <v>0</v>
          </cell>
          <cell r="AL78">
            <v>0</v>
          </cell>
          <cell r="AM78">
            <v>1</v>
          </cell>
          <cell r="AN78">
            <v>0</v>
          </cell>
          <cell r="AO78">
            <v>0</v>
          </cell>
          <cell r="AP78">
            <v>0</v>
          </cell>
          <cell r="AQ78">
            <v>0</v>
          </cell>
          <cell r="AR78">
            <v>0</v>
          </cell>
          <cell r="AS78">
            <v>0</v>
          </cell>
          <cell r="AV78">
            <v>0</v>
          </cell>
          <cell r="AW78">
            <v>1</v>
          </cell>
          <cell r="AX78">
            <v>20</v>
          </cell>
          <cell r="AY78">
            <v>1</v>
          </cell>
          <cell r="AZ78">
            <v>0</v>
          </cell>
          <cell r="BA78">
            <v>1</v>
          </cell>
          <cell r="BB78">
            <v>0</v>
          </cell>
          <cell r="BH78">
            <v>0</v>
          </cell>
          <cell r="BI78">
            <v>0</v>
          </cell>
          <cell r="BJ78">
            <v>0</v>
          </cell>
          <cell r="BK78">
            <v>0</v>
          </cell>
          <cell r="BL78">
            <v>0</v>
          </cell>
          <cell r="BO78">
            <v>2</v>
          </cell>
          <cell r="BQ78">
            <v>0</v>
          </cell>
          <cell r="BR78">
            <v>1</v>
          </cell>
          <cell r="BT78" t="str">
            <v>QE.0005.15</v>
          </cell>
          <cell r="BU78" t="str">
            <v>QE KinderWege Luebeck</v>
          </cell>
          <cell r="BV78" t="str">
            <v>Quereinstieg – Männer und Frauen in Kitas</v>
          </cell>
          <cell r="BW78" t="str">
            <v>21a6b689-0282-4d0e-86ad-6138e7e5757d</v>
          </cell>
          <cell r="BX78">
            <v>51</v>
          </cell>
          <cell r="BY78">
            <v>100</v>
          </cell>
          <cell r="BZ78">
            <v>100</v>
          </cell>
          <cell r="CA78">
            <v>2015</v>
          </cell>
          <cell r="CB78">
            <v>2015</v>
          </cell>
          <cell r="CC78" t="b">
            <v>0</v>
          </cell>
          <cell r="CD78" t="b">
            <v>0</v>
          </cell>
          <cell r="CE78" t="b">
            <v>1</v>
          </cell>
          <cell r="CF78" t="b">
            <v>1</v>
          </cell>
          <cell r="CG78" t="b">
            <v>0</v>
          </cell>
          <cell r="CH78" t="b">
            <v>0</v>
          </cell>
          <cell r="CI78" t="b">
            <v>0</v>
          </cell>
          <cell r="CJ78" t="b">
            <v>0</v>
          </cell>
          <cell r="CK78" t="b">
            <v>0</v>
          </cell>
          <cell r="CL78" t="b">
            <v>1</v>
          </cell>
          <cell r="CM78" t="b">
            <v>0</v>
          </cell>
          <cell r="CN78" t="b">
            <v>0</v>
          </cell>
          <cell r="CO78" t="b">
            <v>0</v>
          </cell>
          <cell r="CP78" t="b">
            <v>0</v>
          </cell>
          <cell r="CQ78" t="b">
            <v>0</v>
          </cell>
          <cell r="CR78" t="b">
            <v>0</v>
          </cell>
          <cell r="CS78" t="b">
            <v>0</v>
          </cell>
          <cell r="CT78" t="b">
            <v>0</v>
          </cell>
          <cell r="CU78" t="b">
            <v>0</v>
          </cell>
          <cell r="CV78" t="b">
            <v>0</v>
          </cell>
          <cell r="CW78" t="b">
            <v>0</v>
          </cell>
          <cell r="CX78" t="b">
            <v>0</v>
          </cell>
          <cell r="CY78" t="b">
            <v>0</v>
          </cell>
          <cell r="CZ78" t="b">
            <v>0</v>
          </cell>
        </row>
        <row r="79">
          <cell r="A79" t="str">
            <v>TEST</v>
          </cell>
          <cell r="B79" t="str">
            <v>DEF</v>
          </cell>
          <cell r="C79">
            <v>1</v>
          </cell>
          <cell r="D79">
            <v>0</v>
          </cell>
          <cell r="E79" t="str">
            <v>QE-0002-000078</v>
          </cell>
          <cell r="F79">
            <v>42614</v>
          </cell>
          <cell r="G79">
            <v>43708</v>
          </cell>
          <cell r="M79">
            <v>0</v>
          </cell>
          <cell r="R79">
            <v>1</v>
          </cell>
          <cell r="S79">
            <v>21</v>
          </cell>
          <cell r="U79" t="str">
            <v>MTA-L</v>
          </cell>
          <cell r="V79">
            <v>7</v>
          </cell>
          <cell r="W79">
            <v>1</v>
          </cell>
          <cell r="Y79">
            <v>6</v>
          </cell>
          <cell r="AA79">
            <v>6</v>
          </cell>
          <cell r="AB79">
            <v>1</v>
          </cell>
          <cell r="AC79">
            <v>1</v>
          </cell>
          <cell r="AD79">
            <v>0</v>
          </cell>
          <cell r="AE79" t="str">
            <v>{17,""}</v>
          </cell>
          <cell r="AF79">
            <v>20</v>
          </cell>
          <cell r="AG79">
            <v>16</v>
          </cell>
          <cell r="AH79">
            <v>2</v>
          </cell>
          <cell r="AI79">
            <v>0</v>
          </cell>
          <cell r="AJ79">
            <v>0</v>
          </cell>
          <cell r="AK79">
            <v>1</v>
          </cell>
          <cell r="AL79">
            <v>0</v>
          </cell>
          <cell r="AM79">
            <v>0</v>
          </cell>
          <cell r="AN79">
            <v>0</v>
          </cell>
          <cell r="AO79">
            <v>0</v>
          </cell>
          <cell r="AP79">
            <v>0</v>
          </cell>
          <cell r="AQ79">
            <v>0</v>
          </cell>
          <cell r="AR79">
            <v>0</v>
          </cell>
          <cell r="AS79">
            <v>0</v>
          </cell>
          <cell r="AV79">
            <v>0</v>
          </cell>
          <cell r="AW79">
            <v>1</v>
          </cell>
          <cell r="AX79">
            <v>20</v>
          </cell>
          <cell r="BT79" t="str">
            <v>QE.0005.15</v>
          </cell>
          <cell r="BU79" t="str">
            <v>QE KinderWege Luebeck</v>
          </cell>
          <cell r="BV79" t="str">
            <v>Quereinstieg – Männer und Frauen in Kitas</v>
          </cell>
          <cell r="BW79" t="str">
            <v>6f0ce80f-16a5-467c-a8c6-b0b6a8a8c405</v>
          </cell>
          <cell r="BX79">
            <v>43</v>
          </cell>
          <cell r="BY79">
            <v>100</v>
          </cell>
          <cell r="BZ79">
            <v>0</v>
          </cell>
          <cell r="CA79">
            <v>2016</v>
          </cell>
          <cell r="CC79" t="b">
            <v>0</v>
          </cell>
          <cell r="CD79" t="b">
            <v>0</v>
          </cell>
          <cell r="CE79" t="b">
            <v>0</v>
          </cell>
          <cell r="CF79" t="b">
            <v>0</v>
          </cell>
          <cell r="CG79" t="b">
            <v>1</v>
          </cell>
          <cell r="CH79" t="b">
            <v>0</v>
          </cell>
          <cell r="CI79" t="b">
            <v>0</v>
          </cell>
          <cell r="CJ79" t="b">
            <v>0</v>
          </cell>
          <cell r="CK79" t="b">
            <v>0</v>
          </cell>
          <cell r="CL79" t="b">
            <v>1</v>
          </cell>
          <cell r="CM79" t="b">
            <v>0</v>
          </cell>
          <cell r="CN79" t="b">
            <v>0</v>
          </cell>
          <cell r="CO79" t="b">
            <v>0</v>
          </cell>
          <cell r="CP79" t="b">
            <v>0</v>
          </cell>
        </row>
        <row r="80">
          <cell r="A80" t="str">
            <v>TEST</v>
          </cell>
          <cell r="B80" t="str">
            <v>DEF</v>
          </cell>
          <cell r="C80">
            <v>1</v>
          </cell>
          <cell r="D80">
            <v>0</v>
          </cell>
          <cell r="E80" t="str">
            <v>QE-0002-000079</v>
          </cell>
          <cell r="F80">
            <v>42614</v>
          </cell>
          <cell r="G80">
            <v>43708</v>
          </cell>
          <cell r="R80">
            <v>1</v>
          </cell>
          <cell r="S80">
            <v>19</v>
          </cell>
          <cell r="V80">
            <v>7</v>
          </cell>
          <cell r="W80">
            <v>1</v>
          </cell>
          <cell r="Y80">
            <v>15</v>
          </cell>
          <cell r="AA80">
            <v>12</v>
          </cell>
          <cell r="AB80">
            <v>1</v>
          </cell>
          <cell r="AC80">
            <v>1</v>
          </cell>
          <cell r="AD80">
            <v>0</v>
          </cell>
          <cell r="AE80" t="str">
            <v>{18,""}</v>
          </cell>
          <cell r="AF80">
            <v>20</v>
          </cell>
          <cell r="AG80">
            <v>16</v>
          </cell>
          <cell r="AH80">
            <v>2</v>
          </cell>
          <cell r="AI80">
            <v>0</v>
          </cell>
          <cell r="AJ80">
            <v>0</v>
          </cell>
          <cell r="AK80">
            <v>1</v>
          </cell>
          <cell r="AL80">
            <v>0</v>
          </cell>
          <cell r="AM80">
            <v>0</v>
          </cell>
          <cell r="AN80">
            <v>0</v>
          </cell>
          <cell r="AO80">
            <v>0</v>
          </cell>
          <cell r="AP80">
            <v>0</v>
          </cell>
          <cell r="AQ80">
            <v>0</v>
          </cell>
          <cell r="AR80">
            <v>0</v>
          </cell>
          <cell r="AS80">
            <v>0</v>
          </cell>
          <cell r="AV80">
            <v>0</v>
          </cell>
          <cell r="AX80">
            <v>20</v>
          </cell>
          <cell r="BT80" t="str">
            <v>QE.0005.15</v>
          </cell>
          <cell r="BU80" t="str">
            <v>QE KinderWege Luebeck</v>
          </cell>
          <cell r="BV80" t="str">
            <v>Quereinstieg – Männer und Frauen in Kitas</v>
          </cell>
          <cell r="BW80" t="str">
            <v>52ca58be-b28c-494f-ba11-8ded18303b61</v>
          </cell>
          <cell r="BX80">
            <v>44</v>
          </cell>
          <cell r="BY80">
            <v>100</v>
          </cell>
          <cell r="BZ80">
            <v>0</v>
          </cell>
          <cell r="CA80">
            <v>2016</v>
          </cell>
          <cell r="CC80" t="b">
            <v>0</v>
          </cell>
          <cell r="CD80" t="b">
            <v>0</v>
          </cell>
          <cell r="CE80" t="b">
            <v>0</v>
          </cell>
          <cell r="CF80" t="b">
            <v>0</v>
          </cell>
          <cell r="CG80" t="b">
            <v>1</v>
          </cell>
          <cell r="CH80" t="b">
            <v>0</v>
          </cell>
          <cell r="CI80" t="b">
            <v>0</v>
          </cell>
          <cell r="CJ80" t="b">
            <v>0</v>
          </cell>
          <cell r="CK80" t="b">
            <v>0</v>
          </cell>
          <cell r="CL80" t="b">
            <v>1</v>
          </cell>
          <cell r="CM80" t="b">
            <v>0</v>
          </cell>
          <cell r="CN80" t="b">
            <v>0</v>
          </cell>
          <cell r="CO80" t="b">
            <v>0</v>
          </cell>
          <cell r="CP80" t="b">
            <v>0</v>
          </cell>
        </row>
        <row r="81">
          <cell r="A81" t="str">
            <v>TEST</v>
          </cell>
          <cell r="B81" t="str">
            <v>DEF</v>
          </cell>
          <cell r="C81">
            <v>1</v>
          </cell>
          <cell r="D81">
            <v>1</v>
          </cell>
          <cell r="E81" t="str">
            <v>QE-0002-000080</v>
          </cell>
          <cell r="F81">
            <v>42614</v>
          </cell>
          <cell r="G81">
            <v>43708</v>
          </cell>
          <cell r="K81">
            <v>0</v>
          </cell>
          <cell r="L81">
            <v>0</v>
          </cell>
          <cell r="M81">
            <v>0</v>
          </cell>
          <cell r="N81">
            <v>0</v>
          </cell>
          <cell r="O81">
            <v>1</v>
          </cell>
          <cell r="R81">
            <v>1</v>
          </cell>
          <cell r="S81">
            <v>1</v>
          </cell>
          <cell r="V81">
            <v>4</v>
          </cell>
          <cell r="W81">
            <v>1</v>
          </cell>
          <cell r="Y81">
            <v>7</v>
          </cell>
          <cell r="AA81">
            <v>2</v>
          </cell>
          <cell r="AB81">
            <v>0</v>
          </cell>
          <cell r="AC81">
            <v>0</v>
          </cell>
          <cell r="AD81">
            <v>0</v>
          </cell>
          <cell r="AE81" t="str">
            <v>{7,9,18,""}</v>
          </cell>
          <cell r="AF81">
            <v>20</v>
          </cell>
          <cell r="AG81">
            <v>16</v>
          </cell>
          <cell r="AH81">
            <v>2</v>
          </cell>
          <cell r="AI81">
            <v>0</v>
          </cell>
          <cell r="AJ81">
            <v>0</v>
          </cell>
          <cell r="AK81">
            <v>1</v>
          </cell>
          <cell r="AL81">
            <v>0</v>
          </cell>
          <cell r="AM81">
            <v>0</v>
          </cell>
          <cell r="AN81">
            <v>0</v>
          </cell>
          <cell r="AO81">
            <v>0</v>
          </cell>
          <cell r="AP81">
            <v>0</v>
          </cell>
          <cell r="AQ81">
            <v>0</v>
          </cell>
          <cell r="AR81">
            <v>0</v>
          </cell>
          <cell r="AS81">
            <v>0</v>
          </cell>
          <cell r="AV81">
            <v>0</v>
          </cell>
          <cell r="AW81">
            <v>1</v>
          </cell>
          <cell r="AX81">
            <v>20</v>
          </cell>
          <cell r="BT81" t="str">
            <v>QE.0005.15</v>
          </cell>
          <cell r="BU81" t="str">
            <v>QE KinderWege Luebeck</v>
          </cell>
          <cell r="BV81" t="str">
            <v>Quereinstieg – Männer und Frauen in Kitas</v>
          </cell>
          <cell r="BW81" t="str">
            <v>66f7f808-dccd-42a8-ab10-eae6e4a9be95</v>
          </cell>
          <cell r="BX81">
            <v>34</v>
          </cell>
          <cell r="BY81">
            <v>100</v>
          </cell>
          <cell r="BZ81">
            <v>0</v>
          </cell>
          <cell r="CA81">
            <v>2016</v>
          </cell>
          <cell r="CC81" t="b">
            <v>0</v>
          </cell>
          <cell r="CD81" t="b">
            <v>0</v>
          </cell>
          <cell r="CE81" t="b">
            <v>0</v>
          </cell>
          <cell r="CF81" t="b">
            <v>0</v>
          </cell>
          <cell r="CG81" t="b">
            <v>1</v>
          </cell>
          <cell r="CH81" t="b">
            <v>0</v>
          </cell>
          <cell r="CI81" t="b">
            <v>0</v>
          </cell>
          <cell r="CJ81" t="b">
            <v>0</v>
          </cell>
          <cell r="CK81" t="b">
            <v>0</v>
          </cell>
          <cell r="CL81" t="b">
            <v>1</v>
          </cell>
          <cell r="CM81" t="b">
            <v>0</v>
          </cell>
          <cell r="CN81" t="b">
            <v>0</v>
          </cell>
          <cell r="CO81" t="b">
            <v>0</v>
          </cell>
          <cell r="CP81" t="b">
            <v>0</v>
          </cell>
          <cell r="CQ81" t="b">
            <v>0</v>
          </cell>
          <cell r="CR81" t="b">
            <v>0</v>
          </cell>
          <cell r="CS81" t="b">
            <v>0</v>
          </cell>
          <cell r="CT81" t="b">
            <v>0</v>
          </cell>
        </row>
        <row r="82">
          <cell r="A82" t="str">
            <v>TEST</v>
          </cell>
          <cell r="B82" t="str">
            <v>DEF</v>
          </cell>
          <cell r="C82">
            <v>1</v>
          </cell>
          <cell r="D82">
            <v>0</v>
          </cell>
          <cell r="E82" t="str">
            <v>QE-0002-000081</v>
          </cell>
          <cell r="F82">
            <v>42614</v>
          </cell>
          <cell r="G82">
            <v>43708</v>
          </cell>
          <cell r="R82">
            <v>1</v>
          </cell>
          <cell r="S82">
            <v>21</v>
          </cell>
          <cell r="U82" t="str">
            <v>Hotelfachfrau</v>
          </cell>
          <cell r="V82">
            <v>4</v>
          </cell>
          <cell r="W82">
            <v>1</v>
          </cell>
          <cell r="Y82">
            <v>9</v>
          </cell>
          <cell r="AA82">
            <v>4</v>
          </cell>
          <cell r="AB82">
            <v>0</v>
          </cell>
          <cell r="AC82">
            <v>1</v>
          </cell>
          <cell r="AD82">
            <v>0</v>
          </cell>
          <cell r="AE82" t="str">
            <v>{17,""}</v>
          </cell>
          <cell r="AF82">
            <v>17</v>
          </cell>
          <cell r="AG82">
            <v>16</v>
          </cell>
          <cell r="AH82">
            <v>2</v>
          </cell>
          <cell r="AI82">
            <v>0</v>
          </cell>
          <cell r="AJ82">
            <v>0</v>
          </cell>
          <cell r="AK82">
            <v>1</v>
          </cell>
          <cell r="AL82">
            <v>0</v>
          </cell>
          <cell r="AM82">
            <v>0</v>
          </cell>
          <cell r="AN82">
            <v>0</v>
          </cell>
          <cell r="AO82">
            <v>0</v>
          </cell>
          <cell r="AP82">
            <v>0</v>
          </cell>
          <cell r="AQ82">
            <v>0</v>
          </cell>
          <cell r="AR82">
            <v>0</v>
          </cell>
          <cell r="AS82">
            <v>0</v>
          </cell>
          <cell r="AV82">
            <v>0</v>
          </cell>
          <cell r="AX82">
            <v>17</v>
          </cell>
          <cell r="BT82" t="str">
            <v>QE.0005.15</v>
          </cell>
          <cell r="BU82" t="str">
            <v>QE KinderWege Luebeck</v>
          </cell>
          <cell r="BV82" t="str">
            <v>Quereinstieg – Männer und Frauen in Kitas</v>
          </cell>
          <cell r="BW82" t="str">
            <v>dbef88e3-b9cd-4029-9eec-50f6eb981546</v>
          </cell>
          <cell r="BX82">
            <v>36</v>
          </cell>
          <cell r="BY82">
            <v>100</v>
          </cell>
          <cell r="BZ82">
            <v>0</v>
          </cell>
          <cell r="CA82">
            <v>2016</v>
          </cell>
          <cell r="CC82" t="b">
            <v>0</v>
          </cell>
          <cell r="CD82" t="b">
            <v>0</v>
          </cell>
          <cell r="CE82" t="b">
            <v>0</v>
          </cell>
          <cell r="CF82" t="b">
            <v>0</v>
          </cell>
          <cell r="CG82" t="b">
            <v>1</v>
          </cell>
          <cell r="CH82" t="b">
            <v>0</v>
          </cell>
          <cell r="CI82" t="b">
            <v>0</v>
          </cell>
          <cell r="CJ82" t="b">
            <v>0</v>
          </cell>
          <cell r="CK82" t="b">
            <v>0</v>
          </cell>
          <cell r="CL82" t="b">
            <v>1</v>
          </cell>
          <cell r="CM82" t="b">
            <v>0</v>
          </cell>
          <cell r="CN82" t="b">
            <v>0</v>
          </cell>
          <cell r="CO82" t="b">
            <v>0</v>
          </cell>
          <cell r="CP82" t="b">
            <v>0</v>
          </cell>
        </row>
        <row r="83">
          <cell r="A83" t="str">
            <v>TEST</v>
          </cell>
          <cell r="B83" t="str">
            <v>DEF</v>
          </cell>
          <cell r="C83">
            <v>1</v>
          </cell>
          <cell r="D83">
            <v>1</v>
          </cell>
          <cell r="E83" t="str">
            <v>QE-0002-000082</v>
          </cell>
          <cell r="F83">
            <v>42614</v>
          </cell>
          <cell r="G83">
            <v>43708</v>
          </cell>
          <cell r="K83">
            <v>0</v>
          </cell>
          <cell r="L83">
            <v>0</v>
          </cell>
          <cell r="M83">
            <v>0</v>
          </cell>
          <cell r="N83">
            <v>0</v>
          </cell>
          <cell r="O83">
            <v>1</v>
          </cell>
          <cell r="R83">
            <v>1</v>
          </cell>
          <cell r="S83">
            <v>1</v>
          </cell>
          <cell r="V83">
            <v>4</v>
          </cell>
          <cell r="W83">
            <v>1</v>
          </cell>
          <cell r="Y83">
            <v>17</v>
          </cell>
          <cell r="AA83">
            <v>0</v>
          </cell>
          <cell r="AB83">
            <v>1</v>
          </cell>
          <cell r="AC83">
            <v>1</v>
          </cell>
          <cell r="AD83">
            <v>0</v>
          </cell>
          <cell r="AE83" t="str">
            <v>{8,14,""}</v>
          </cell>
          <cell r="AF83">
            <v>20</v>
          </cell>
          <cell r="AG83">
            <v>16</v>
          </cell>
          <cell r="AH83">
            <v>2</v>
          </cell>
          <cell r="AI83">
            <v>0</v>
          </cell>
          <cell r="AJ83">
            <v>0</v>
          </cell>
          <cell r="AK83">
            <v>1</v>
          </cell>
          <cell r="AL83">
            <v>0</v>
          </cell>
          <cell r="AM83">
            <v>0</v>
          </cell>
          <cell r="AN83">
            <v>0</v>
          </cell>
          <cell r="AO83">
            <v>0</v>
          </cell>
          <cell r="AP83">
            <v>0</v>
          </cell>
          <cell r="AQ83">
            <v>0</v>
          </cell>
          <cell r="AR83">
            <v>0</v>
          </cell>
          <cell r="AS83">
            <v>0</v>
          </cell>
          <cell r="AV83">
            <v>0</v>
          </cell>
          <cell r="AW83">
            <v>1</v>
          </cell>
          <cell r="AX83">
            <v>20</v>
          </cell>
          <cell r="BT83" t="str">
            <v>QE.0005.15</v>
          </cell>
          <cell r="BU83" t="str">
            <v>QE KinderWege Luebeck</v>
          </cell>
          <cell r="BV83" t="str">
            <v>Quereinstieg – Männer und Frauen in Kitas</v>
          </cell>
          <cell r="BW83" t="str">
            <v>9b22f660-8a27-472f-80c4-126e41f9e84d</v>
          </cell>
          <cell r="BX83">
            <v>34</v>
          </cell>
          <cell r="BY83">
            <v>100</v>
          </cell>
          <cell r="BZ83">
            <v>0</v>
          </cell>
          <cell r="CA83">
            <v>2016</v>
          </cell>
          <cell r="CC83" t="b">
            <v>0</v>
          </cell>
          <cell r="CD83" t="b">
            <v>0</v>
          </cell>
          <cell r="CE83" t="b">
            <v>0</v>
          </cell>
          <cell r="CF83" t="b">
            <v>0</v>
          </cell>
          <cell r="CG83" t="b">
            <v>1</v>
          </cell>
          <cell r="CH83" t="b">
            <v>0</v>
          </cell>
          <cell r="CI83" t="b">
            <v>0</v>
          </cell>
          <cell r="CJ83" t="b">
            <v>0</v>
          </cell>
          <cell r="CK83" t="b">
            <v>0</v>
          </cell>
          <cell r="CL83" t="b">
            <v>1</v>
          </cell>
          <cell r="CM83" t="b">
            <v>0</v>
          </cell>
          <cell r="CN83" t="b">
            <v>0</v>
          </cell>
          <cell r="CO83" t="b">
            <v>0</v>
          </cell>
          <cell r="CP83" t="b">
            <v>0</v>
          </cell>
          <cell r="CQ83" t="b">
            <v>0</v>
          </cell>
          <cell r="CR83" t="b">
            <v>0</v>
          </cell>
          <cell r="CS83" t="b">
            <v>0</v>
          </cell>
          <cell r="CT83" t="b">
            <v>0</v>
          </cell>
        </row>
        <row r="84">
          <cell r="A84" t="str">
            <v>TEST</v>
          </cell>
          <cell r="B84" t="str">
            <v>DEF</v>
          </cell>
          <cell r="C84">
            <v>1</v>
          </cell>
          <cell r="D84">
            <v>0</v>
          </cell>
          <cell r="E84" t="str">
            <v>QE-0002-000083</v>
          </cell>
          <cell r="F84">
            <v>42614</v>
          </cell>
          <cell r="G84">
            <v>43708</v>
          </cell>
          <cell r="R84">
            <v>1</v>
          </cell>
          <cell r="S84">
            <v>9</v>
          </cell>
          <cell r="V84">
            <v>8</v>
          </cell>
          <cell r="W84">
            <v>1</v>
          </cell>
          <cell r="Y84">
            <v>9</v>
          </cell>
          <cell r="Z84">
            <v>0</v>
          </cell>
          <cell r="AA84">
            <v>4</v>
          </cell>
          <cell r="AB84">
            <v>1</v>
          </cell>
          <cell r="AC84">
            <v>1</v>
          </cell>
          <cell r="AD84">
            <v>1</v>
          </cell>
          <cell r="AE84" t="str">
            <v>{7,9,11,15,16,18,""}</v>
          </cell>
          <cell r="AF84">
            <v>20</v>
          </cell>
          <cell r="AG84">
            <v>16</v>
          </cell>
          <cell r="AH84">
            <v>2</v>
          </cell>
          <cell r="AI84">
            <v>0</v>
          </cell>
          <cell r="AJ84">
            <v>0</v>
          </cell>
          <cell r="AK84">
            <v>1</v>
          </cell>
          <cell r="AL84">
            <v>0</v>
          </cell>
          <cell r="AM84">
            <v>0</v>
          </cell>
          <cell r="AN84">
            <v>0</v>
          </cell>
          <cell r="AO84">
            <v>0</v>
          </cell>
          <cell r="AP84">
            <v>0</v>
          </cell>
          <cell r="AQ84">
            <v>0</v>
          </cell>
          <cell r="AR84">
            <v>0</v>
          </cell>
          <cell r="AS84">
            <v>0</v>
          </cell>
          <cell r="AV84">
            <v>0</v>
          </cell>
          <cell r="AX84">
            <v>20</v>
          </cell>
          <cell r="BT84" t="str">
            <v>QE.0005.15</v>
          </cell>
          <cell r="BU84" t="str">
            <v>QE KinderWege Luebeck</v>
          </cell>
          <cell r="BV84" t="str">
            <v>Quereinstieg – Männer und Frauen in Kitas</v>
          </cell>
          <cell r="BW84" t="str">
            <v>7540571c-017e-4fe5-8bd4-0e3efe92dafb</v>
          </cell>
          <cell r="BX84">
            <v>41</v>
          </cell>
          <cell r="BY84">
            <v>100</v>
          </cell>
          <cell r="BZ84">
            <v>0</v>
          </cell>
          <cell r="CA84">
            <v>2016</v>
          </cell>
          <cell r="CC84" t="b">
            <v>0</v>
          </cell>
          <cell r="CD84" t="b">
            <v>0</v>
          </cell>
          <cell r="CE84" t="b">
            <v>0</v>
          </cell>
          <cell r="CF84" t="b">
            <v>0</v>
          </cell>
          <cell r="CG84" t="b">
            <v>1</v>
          </cell>
          <cell r="CH84" t="b">
            <v>0</v>
          </cell>
          <cell r="CI84" t="b">
            <v>0</v>
          </cell>
          <cell r="CJ84" t="b">
            <v>0</v>
          </cell>
          <cell r="CK84" t="b">
            <v>0</v>
          </cell>
          <cell r="CL84" t="b">
            <v>1</v>
          </cell>
          <cell r="CM84" t="b">
            <v>0</v>
          </cell>
          <cell r="CN84" t="b">
            <v>0</v>
          </cell>
          <cell r="CO84" t="b">
            <v>0</v>
          </cell>
          <cell r="CP84" t="b">
            <v>1</v>
          </cell>
        </row>
        <row r="85">
          <cell r="A85" t="str">
            <v>TEST</v>
          </cell>
          <cell r="B85" t="str">
            <v>DEF</v>
          </cell>
          <cell r="C85">
            <v>1</v>
          </cell>
          <cell r="D85">
            <v>1</v>
          </cell>
          <cell r="E85" t="str">
            <v>QE-0002-000084</v>
          </cell>
          <cell r="F85">
            <v>42614</v>
          </cell>
          <cell r="G85">
            <v>43708</v>
          </cell>
          <cell r="K85">
            <v>0</v>
          </cell>
          <cell r="L85">
            <v>0</v>
          </cell>
          <cell r="M85">
            <v>0</v>
          </cell>
          <cell r="N85">
            <v>0</v>
          </cell>
          <cell r="O85">
            <v>1</v>
          </cell>
          <cell r="R85">
            <v>1</v>
          </cell>
          <cell r="S85">
            <v>2</v>
          </cell>
          <cell r="V85">
            <v>4</v>
          </cell>
          <cell r="W85">
            <v>1</v>
          </cell>
          <cell r="Y85">
            <v>17</v>
          </cell>
          <cell r="AA85">
            <v>16</v>
          </cell>
          <cell r="AB85">
            <v>1</v>
          </cell>
          <cell r="AC85">
            <v>1</v>
          </cell>
          <cell r="AD85">
            <v>0</v>
          </cell>
          <cell r="AE85" t="str">
            <v>{7,""}</v>
          </cell>
          <cell r="AF85">
            <v>22</v>
          </cell>
          <cell r="AG85">
            <v>16</v>
          </cell>
          <cell r="AH85">
            <v>2</v>
          </cell>
          <cell r="AI85">
            <v>0</v>
          </cell>
          <cell r="AJ85">
            <v>0</v>
          </cell>
          <cell r="AK85">
            <v>1</v>
          </cell>
          <cell r="AL85">
            <v>0</v>
          </cell>
          <cell r="AM85">
            <v>0</v>
          </cell>
          <cell r="AN85">
            <v>0</v>
          </cell>
          <cell r="AO85">
            <v>0</v>
          </cell>
          <cell r="AP85">
            <v>0</v>
          </cell>
          <cell r="AQ85">
            <v>0</v>
          </cell>
          <cell r="AR85">
            <v>0</v>
          </cell>
          <cell r="AS85">
            <v>0</v>
          </cell>
          <cell r="AV85">
            <v>0</v>
          </cell>
          <cell r="AW85">
            <v>1</v>
          </cell>
          <cell r="AX85">
            <v>22</v>
          </cell>
          <cell r="BT85" t="str">
            <v>QE.0005.15</v>
          </cell>
          <cell r="BU85" t="str">
            <v>QE KinderWege Luebeck</v>
          </cell>
          <cell r="BV85" t="str">
            <v>Quereinstieg – Männer und Frauen in Kitas</v>
          </cell>
          <cell r="BW85" t="str">
            <v>c1d82096-1adb-47c0-8a57-b92f36b59214</v>
          </cell>
          <cell r="BX85">
            <v>40</v>
          </cell>
          <cell r="BY85">
            <v>100</v>
          </cell>
          <cell r="BZ85">
            <v>0</v>
          </cell>
          <cell r="CA85">
            <v>2016</v>
          </cell>
          <cell r="CC85" t="b">
            <v>0</v>
          </cell>
          <cell r="CD85" t="b">
            <v>0</v>
          </cell>
          <cell r="CE85" t="b">
            <v>0</v>
          </cell>
          <cell r="CF85" t="b">
            <v>0</v>
          </cell>
          <cell r="CG85" t="b">
            <v>1</v>
          </cell>
          <cell r="CH85" t="b">
            <v>0</v>
          </cell>
          <cell r="CI85" t="b">
            <v>0</v>
          </cell>
          <cell r="CJ85" t="b">
            <v>0</v>
          </cell>
          <cell r="CK85" t="b">
            <v>0</v>
          </cell>
          <cell r="CL85" t="b">
            <v>1</v>
          </cell>
          <cell r="CM85" t="b">
            <v>0</v>
          </cell>
          <cell r="CN85" t="b">
            <v>0</v>
          </cell>
          <cell r="CO85" t="b">
            <v>0</v>
          </cell>
          <cell r="CP85" t="b">
            <v>0</v>
          </cell>
          <cell r="CQ85" t="b">
            <v>0</v>
          </cell>
          <cell r="CR85" t="b">
            <v>0</v>
          </cell>
          <cell r="CS85" t="b">
            <v>0</v>
          </cell>
          <cell r="CT85" t="b">
            <v>0</v>
          </cell>
        </row>
        <row r="86">
          <cell r="A86" t="str">
            <v>TEST</v>
          </cell>
          <cell r="B86" t="str">
            <v>DEF</v>
          </cell>
          <cell r="C86">
            <v>1</v>
          </cell>
          <cell r="D86">
            <v>0</v>
          </cell>
          <cell r="E86" t="str">
            <v>QE-0002-000085</v>
          </cell>
          <cell r="F86">
            <v>42614</v>
          </cell>
          <cell r="G86">
            <v>43708</v>
          </cell>
          <cell r="R86">
            <v>1</v>
          </cell>
          <cell r="S86">
            <v>19</v>
          </cell>
          <cell r="V86">
            <v>7</v>
          </cell>
          <cell r="W86">
            <v>1</v>
          </cell>
          <cell r="Y86">
            <v>1</v>
          </cell>
          <cell r="AA86">
            <v>1</v>
          </cell>
          <cell r="AB86">
            <v>0</v>
          </cell>
          <cell r="AC86">
            <v>0</v>
          </cell>
          <cell r="AD86">
            <v>0</v>
          </cell>
          <cell r="AE86" t="str">
            <v>{14,""}</v>
          </cell>
          <cell r="AF86">
            <v>22</v>
          </cell>
          <cell r="AG86">
            <v>16</v>
          </cell>
          <cell r="AH86">
            <v>2</v>
          </cell>
          <cell r="AI86">
            <v>0</v>
          </cell>
          <cell r="AJ86">
            <v>0</v>
          </cell>
          <cell r="AK86">
            <v>0</v>
          </cell>
          <cell r="AL86">
            <v>0</v>
          </cell>
          <cell r="AM86">
            <v>0</v>
          </cell>
          <cell r="AN86">
            <v>1</v>
          </cell>
          <cell r="AO86">
            <v>0</v>
          </cell>
          <cell r="AP86">
            <v>0</v>
          </cell>
          <cell r="AQ86">
            <v>0</v>
          </cell>
          <cell r="AR86">
            <v>1</v>
          </cell>
          <cell r="AS86">
            <v>1</v>
          </cell>
          <cell r="AT86">
            <v>2</v>
          </cell>
          <cell r="AV86">
            <v>2</v>
          </cell>
          <cell r="AX86">
            <v>22</v>
          </cell>
          <cell r="BT86" t="str">
            <v>QE.0005.15</v>
          </cell>
          <cell r="BU86" t="str">
            <v>QE KinderWege Luebeck</v>
          </cell>
          <cell r="BV86" t="str">
            <v>Quereinstieg – Männer und Frauen in Kitas</v>
          </cell>
          <cell r="BW86" t="str">
            <v>d0be249d-4877-49aa-9f9a-4d4f45f02e47</v>
          </cell>
          <cell r="BX86">
            <v>26</v>
          </cell>
          <cell r="BY86">
            <v>100</v>
          </cell>
          <cell r="BZ86">
            <v>0</v>
          </cell>
          <cell r="CA86">
            <v>2016</v>
          </cell>
          <cell r="CC86" t="b">
            <v>1</v>
          </cell>
          <cell r="CD86" t="b">
            <v>0</v>
          </cell>
          <cell r="CE86" t="b">
            <v>0</v>
          </cell>
          <cell r="CF86" t="b">
            <v>0</v>
          </cell>
          <cell r="CG86" t="b">
            <v>0</v>
          </cell>
          <cell r="CH86" t="b">
            <v>0</v>
          </cell>
          <cell r="CI86" t="b">
            <v>0</v>
          </cell>
          <cell r="CJ86" t="b">
            <v>0</v>
          </cell>
          <cell r="CK86" t="b">
            <v>0</v>
          </cell>
          <cell r="CL86" t="b">
            <v>1</v>
          </cell>
          <cell r="CM86" t="b">
            <v>0</v>
          </cell>
          <cell r="CN86" t="b">
            <v>1</v>
          </cell>
          <cell r="CO86" t="b">
            <v>0</v>
          </cell>
          <cell r="CP86" t="b">
            <v>0</v>
          </cell>
        </row>
        <row r="87">
          <cell r="A87" t="str">
            <v>TEST</v>
          </cell>
          <cell r="B87" t="str">
            <v>DEF</v>
          </cell>
          <cell r="C87">
            <v>1</v>
          </cell>
          <cell r="D87">
            <v>1</v>
          </cell>
          <cell r="E87" t="str">
            <v>QE-0002-000086</v>
          </cell>
          <cell r="F87">
            <v>42614</v>
          </cell>
          <cell r="G87">
            <v>43708</v>
          </cell>
          <cell r="H87">
            <v>42947</v>
          </cell>
          <cell r="K87">
            <v>0</v>
          </cell>
          <cell r="L87">
            <v>0</v>
          </cell>
          <cell r="M87">
            <v>0</v>
          </cell>
          <cell r="N87">
            <v>0</v>
          </cell>
          <cell r="O87">
            <v>1</v>
          </cell>
          <cell r="R87">
            <v>1</v>
          </cell>
          <cell r="S87">
            <v>7</v>
          </cell>
          <cell r="V87">
            <v>4</v>
          </cell>
          <cell r="W87">
            <v>1</v>
          </cell>
          <cell r="Y87">
            <v>1</v>
          </cell>
          <cell r="AA87">
            <v>1</v>
          </cell>
          <cell r="AB87">
            <v>0</v>
          </cell>
          <cell r="AC87">
            <v>0</v>
          </cell>
          <cell r="AD87">
            <v>0</v>
          </cell>
          <cell r="AE87" t="str">
            <v>{3,""}</v>
          </cell>
          <cell r="AF87">
            <v>20</v>
          </cell>
          <cell r="AG87">
            <v>16</v>
          </cell>
          <cell r="AH87">
            <v>2</v>
          </cell>
          <cell r="AI87">
            <v>0</v>
          </cell>
          <cell r="AJ87">
            <v>0</v>
          </cell>
          <cell r="AK87">
            <v>1</v>
          </cell>
          <cell r="AL87">
            <v>0</v>
          </cell>
          <cell r="AM87">
            <v>0</v>
          </cell>
          <cell r="AN87">
            <v>0</v>
          </cell>
          <cell r="AO87">
            <v>0</v>
          </cell>
          <cell r="AP87">
            <v>0</v>
          </cell>
          <cell r="AQ87">
            <v>0</v>
          </cell>
          <cell r="AR87">
            <v>0</v>
          </cell>
          <cell r="AS87">
            <v>0</v>
          </cell>
          <cell r="AV87">
            <v>0</v>
          </cell>
          <cell r="AW87">
            <v>1</v>
          </cell>
          <cell r="AX87">
            <v>20</v>
          </cell>
          <cell r="AY87">
            <v>1</v>
          </cell>
          <cell r="AZ87">
            <v>1</v>
          </cell>
          <cell r="BA87">
            <v>0</v>
          </cell>
          <cell r="BB87">
            <v>0</v>
          </cell>
          <cell r="BH87">
            <v>0</v>
          </cell>
          <cell r="BJ87">
            <v>1</v>
          </cell>
          <cell r="BK87">
            <v>0</v>
          </cell>
          <cell r="BL87">
            <v>0</v>
          </cell>
          <cell r="BO87">
            <v>1</v>
          </cell>
          <cell r="BQ87">
            <v>0</v>
          </cell>
          <cell r="BR87">
            <v>1</v>
          </cell>
          <cell r="BT87" t="str">
            <v>QE.0005.15</v>
          </cell>
          <cell r="BU87" t="str">
            <v>QE KinderWege Luebeck</v>
          </cell>
          <cell r="BV87" t="str">
            <v>Quereinstieg – Männer und Frauen in Kitas</v>
          </cell>
          <cell r="BW87" t="str">
            <v>fd28c4e9-608b-4c21-b69f-12b38fa13f40</v>
          </cell>
          <cell r="BX87">
            <v>22</v>
          </cell>
          <cell r="BY87">
            <v>100</v>
          </cell>
          <cell r="BZ87">
            <v>100</v>
          </cell>
          <cell r="CA87">
            <v>2016</v>
          </cell>
          <cell r="CB87">
            <v>2017</v>
          </cell>
          <cell r="CC87" t="b">
            <v>0</v>
          </cell>
          <cell r="CD87" t="b">
            <v>0</v>
          </cell>
          <cell r="CE87" t="b">
            <v>0</v>
          </cell>
          <cell r="CF87" t="b">
            <v>0</v>
          </cell>
          <cell r="CG87" t="b">
            <v>1</v>
          </cell>
          <cell r="CH87" t="b">
            <v>1</v>
          </cell>
          <cell r="CI87" t="b">
            <v>0</v>
          </cell>
          <cell r="CJ87" t="b">
            <v>0</v>
          </cell>
          <cell r="CK87" t="b">
            <v>0</v>
          </cell>
          <cell r="CL87" t="b">
            <v>1</v>
          </cell>
          <cell r="CM87" t="b">
            <v>0</v>
          </cell>
          <cell r="CN87" t="b">
            <v>0</v>
          </cell>
          <cell r="CO87" t="b">
            <v>0</v>
          </cell>
          <cell r="CP87" t="b">
            <v>0</v>
          </cell>
          <cell r="CQ87" t="b">
            <v>0</v>
          </cell>
          <cell r="CR87" t="b">
            <v>0</v>
          </cell>
          <cell r="CS87" t="b">
            <v>0</v>
          </cell>
          <cell r="CT87" t="b">
            <v>0</v>
          </cell>
          <cell r="CU87" t="b">
            <v>0</v>
          </cell>
          <cell r="CV87" t="b">
            <v>0</v>
          </cell>
          <cell r="CW87" t="b">
            <v>0</v>
          </cell>
          <cell r="CX87" t="b">
            <v>0</v>
          </cell>
          <cell r="CY87" t="b">
            <v>0</v>
          </cell>
          <cell r="CZ87" t="b">
            <v>0</v>
          </cell>
        </row>
        <row r="88">
          <cell r="A88" t="str">
            <v>TEST</v>
          </cell>
          <cell r="B88" t="str">
            <v>DEF</v>
          </cell>
          <cell r="C88">
            <v>1</v>
          </cell>
          <cell r="D88">
            <v>0</v>
          </cell>
          <cell r="E88" t="str">
            <v>QE-0002-000087</v>
          </cell>
          <cell r="F88">
            <v>42614</v>
          </cell>
          <cell r="G88">
            <v>43708</v>
          </cell>
          <cell r="K88">
            <v>0</v>
          </cell>
          <cell r="L88">
            <v>0</v>
          </cell>
          <cell r="M88">
            <v>0</v>
          </cell>
          <cell r="N88">
            <v>0</v>
          </cell>
          <cell r="O88">
            <v>1</v>
          </cell>
          <cell r="R88">
            <v>1</v>
          </cell>
          <cell r="S88">
            <v>22</v>
          </cell>
          <cell r="T88" t="str">
            <v>freie Künstlerin</v>
          </cell>
          <cell r="V88">
            <v>7</v>
          </cell>
          <cell r="W88">
            <v>2</v>
          </cell>
          <cell r="Y88">
            <v>15</v>
          </cell>
          <cell r="AA88">
            <v>8</v>
          </cell>
          <cell r="AB88">
            <v>1</v>
          </cell>
          <cell r="AC88">
            <v>0</v>
          </cell>
          <cell r="AD88">
            <v>1</v>
          </cell>
          <cell r="AE88" t="str">
            <v>{14,17,""}</v>
          </cell>
          <cell r="AF88">
            <v>20</v>
          </cell>
          <cell r="AG88">
            <v>16</v>
          </cell>
          <cell r="AH88">
            <v>2</v>
          </cell>
          <cell r="AI88">
            <v>0</v>
          </cell>
          <cell r="AJ88">
            <v>0</v>
          </cell>
          <cell r="AK88">
            <v>0</v>
          </cell>
          <cell r="AL88">
            <v>0</v>
          </cell>
          <cell r="AM88">
            <v>0</v>
          </cell>
          <cell r="AN88">
            <v>1</v>
          </cell>
          <cell r="AO88">
            <v>0</v>
          </cell>
          <cell r="AP88">
            <v>0</v>
          </cell>
          <cell r="AQ88">
            <v>0</v>
          </cell>
          <cell r="AR88">
            <v>0</v>
          </cell>
          <cell r="AS88">
            <v>1</v>
          </cell>
          <cell r="AT88">
            <v>1</v>
          </cell>
          <cell r="AV88">
            <v>1</v>
          </cell>
          <cell r="AW88">
            <v>1</v>
          </cell>
          <cell r="AX88">
            <v>20</v>
          </cell>
          <cell r="BT88" t="str">
            <v>QE.0005.15</v>
          </cell>
          <cell r="BU88" t="str">
            <v>QE KinderWege Luebeck</v>
          </cell>
          <cell r="BV88" t="str">
            <v>Quereinstieg – Männer und Frauen in Kitas</v>
          </cell>
          <cell r="BW88" t="str">
            <v>91ca51e2-e360-49d2-9344-9cb8c09d15d4</v>
          </cell>
          <cell r="BX88">
            <v>42</v>
          </cell>
          <cell r="BY88">
            <v>100</v>
          </cell>
          <cell r="BZ88">
            <v>0</v>
          </cell>
          <cell r="CA88">
            <v>2016</v>
          </cell>
          <cell r="CC88" t="b">
            <v>1</v>
          </cell>
          <cell r="CD88" t="b">
            <v>0</v>
          </cell>
          <cell r="CE88" t="b">
            <v>0</v>
          </cell>
          <cell r="CF88" t="b">
            <v>0</v>
          </cell>
          <cell r="CG88" t="b">
            <v>0</v>
          </cell>
          <cell r="CH88" t="b">
            <v>0</v>
          </cell>
          <cell r="CI88" t="b">
            <v>0</v>
          </cell>
          <cell r="CJ88" t="b">
            <v>0</v>
          </cell>
          <cell r="CK88" t="b">
            <v>0</v>
          </cell>
          <cell r="CL88" t="b">
            <v>0</v>
          </cell>
          <cell r="CM88" t="b">
            <v>1</v>
          </cell>
          <cell r="CN88" t="b">
            <v>1</v>
          </cell>
          <cell r="CO88" t="b">
            <v>1</v>
          </cell>
          <cell r="CP88" t="b">
            <v>1</v>
          </cell>
          <cell r="CQ88" t="b">
            <v>0</v>
          </cell>
          <cell r="CR88" t="b">
            <v>0</v>
          </cell>
          <cell r="CS88" t="b">
            <v>0</v>
          </cell>
          <cell r="CT88" t="b">
            <v>0</v>
          </cell>
        </row>
        <row r="89">
          <cell r="A89" t="str">
            <v>TEST</v>
          </cell>
          <cell r="B89" t="str">
            <v>DEF</v>
          </cell>
          <cell r="C89">
            <v>1</v>
          </cell>
          <cell r="D89">
            <v>0</v>
          </cell>
          <cell r="E89" t="str">
            <v>QE-0002-000088</v>
          </cell>
          <cell r="F89">
            <v>42614</v>
          </cell>
          <cell r="G89">
            <v>43708</v>
          </cell>
          <cell r="K89">
            <v>0</v>
          </cell>
          <cell r="L89">
            <v>0</v>
          </cell>
          <cell r="M89">
            <v>0</v>
          </cell>
          <cell r="N89">
            <v>0</v>
          </cell>
          <cell r="O89">
            <v>1</v>
          </cell>
          <cell r="R89">
            <v>1</v>
          </cell>
          <cell r="S89">
            <v>21</v>
          </cell>
          <cell r="U89" t="str">
            <v>Hotelfachfrau</v>
          </cell>
          <cell r="V89">
            <v>8</v>
          </cell>
          <cell r="W89">
            <v>1</v>
          </cell>
          <cell r="Y89">
            <v>20</v>
          </cell>
          <cell r="AA89">
            <v>17</v>
          </cell>
          <cell r="AB89">
            <v>1</v>
          </cell>
          <cell r="AC89">
            <v>1</v>
          </cell>
          <cell r="AD89">
            <v>0</v>
          </cell>
          <cell r="AE89" t="str">
            <v>{9,""}</v>
          </cell>
          <cell r="AF89">
            <v>20</v>
          </cell>
          <cell r="AG89">
            <v>16</v>
          </cell>
          <cell r="AH89">
            <v>2</v>
          </cell>
          <cell r="AI89">
            <v>0</v>
          </cell>
          <cell r="AJ89">
            <v>0</v>
          </cell>
          <cell r="AK89">
            <v>0</v>
          </cell>
          <cell r="AL89">
            <v>0</v>
          </cell>
          <cell r="AM89">
            <v>1</v>
          </cell>
          <cell r="AN89">
            <v>1</v>
          </cell>
          <cell r="AO89">
            <v>0</v>
          </cell>
          <cell r="AP89">
            <v>0</v>
          </cell>
          <cell r="AQ89">
            <v>0</v>
          </cell>
          <cell r="AR89">
            <v>0</v>
          </cell>
          <cell r="AS89">
            <v>0</v>
          </cell>
          <cell r="AV89">
            <v>0</v>
          </cell>
          <cell r="AW89">
            <v>1</v>
          </cell>
          <cell r="AX89">
            <v>20</v>
          </cell>
          <cell r="BT89" t="str">
            <v>QE.0005.15</v>
          </cell>
          <cell r="BU89" t="str">
            <v>QE KinderWege Luebeck</v>
          </cell>
          <cell r="BV89" t="str">
            <v>Quereinstieg – Männer und Frauen in Kitas</v>
          </cell>
          <cell r="BW89" t="str">
            <v>7733224c-cb39-40ea-8e66-8bcb20c412fa</v>
          </cell>
          <cell r="BX89">
            <v>46</v>
          </cell>
          <cell r="BY89">
            <v>100</v>
          </cell>
          <cell r="BZ89">
            <v>0</v>
          </cell>
          <cell r="CA89">
            <v>2016</v>
          </cell>
          <cell r="CC89" t="b">
            <v>0</v>
          </cell>
          <cell r="CD89" t="b">
            <v>0</v>
          </cell>
          <cell r="CE89" t="b">
            <v>1</v>
          </cell>
          <cell r="CF89" t="b">
            <v>1</v>
          </cell>
          <cell r="CG89" t="b">
            <v>0</v>
          </cell>
          <cell r="CH89" t="b">
            <v>0</v>
          </cell>
          <cell r="CI89" t="b">
            <v>0</v>
          </cell>
          <cell r="CJ89" t="b">
            <v>0</v>
          </cell>
          <cell r="CK89" t="b">
            <v>0</v>
          </cell>
          <cell r="CL89" t="b">
            <v>1</v>
          </cell>
          <cell r="CM89" t="b">
            <v>0</v>
          </cell>
          <cell r="CN89" t="b">
            <v>0</v>
          </cell>
          <cell r="CO89" t="b">
            <v>0</v>
          </cell>
          <cell r="CP89" t="b">
            <v>0</v>
          </cell>
          <cell r="CQ89" t="b">
            <v>0</v>
          </cell>
          <cell r="CR89" t="b">
            <v>0</v>
          </cell>
          <cell r="CS89" t="b">
            <v>0</v>
          </cell>
          <cell r="CT89" t="b">
            <v>0</v>
          </cell>
        </row>
        <row r="90">
          <cell r="A90" t="str">
            <v>TEST</v>
          </cell>
          <cell r="B90" t="str">
            <v>DEF</v>
          </cell>
          <cell r="C90">
            <v>1</v>
          </cell>
          <cell r="D90">
            <v>0</v>
          </cell>
          <cell r="E90" t="str">
            <v>QE-0002-000089</v>
          </cell>
          <cell r="F90">
            <v>42614</v>
          </cell>
          <cell r="G90">
            <v>43708</v>
          </cell>
          <cell r="K90">
            <v>0</v>
          </cell>
          <cell r="L90">
            <v>0</v>
          </cell>
          <cell r="M90">
            <v>0</v>
          </cell>
          <cell r="N90">
            <v>0</v>
          </cell>
          <cell r="O90">
            <v>1</v>
          </cell>
          <cell r="R90">
            <v>1</v>
          </cell>
          <cell r="S90">
            <v>14</v>
          </cell>
          <cell r="V90">
            <v>7</v>
          </cell>
          <cell r="W90">
            <v>1</v>
          </cell>
          <cell r="Y90">
            <v>6</v>
          </cell>
          <cell r="AA90">
            <v>6</v>
          </cell>
          <cell r="AB90">
            <v>1</v>
          </cell>
          <cell r="AC90">
            <v>1</v>
          </cell>
          <cell r="AD90">
            <v>1</v>
          </cell>
          <cell r="AE90" t="str">
            <v>{19,""}</v>
          </cell>
          <cell r="AF90">
            <v>22</v>
          </cell>
          <cell r="AG90">
            <v>16</v>
          </cell>
          <cell r="AH90">
            <v>2</v>
          </cell>
          <cell r="AI90">
            <v>0</v>
          </cell>
          <cell r="AJ90">
            <v>0</v>
          </cell>
          <cell r="AK90">
            <v>1</v>
          </cell>
          <cell r="AL90">
            <v>0</v>
          </cell>
          <cell r="AM90">
            <v>0</v>
          </cell>
          <cell r="AN90">
            <v>0</v>
          </cell>
          <cell r="AO90">
            <v>0</v>
          </cell>
          <cell r="AP90">
            <v>0</v>
          </cell>
          <cell r="AQ90">
            <v>0</v>
          </cell>
          <cell r="AR90">
            <v>0</v>
          </cell>
          <cell r="AS90">
            <v>0</v>
          </cell>
          <cell r="AV90">
            <v>0</v>
          </cell>
          <cell r="AW90">
            <v>1</v>
          </cell>
          <cell r="AX90">
            <v>22</v>
          </cell>
          <cell r="BT90" t="str">
            <v>QE.0005.15</v>
          </cell>
          <cell r="BU90" t="str">
            <v>QE KinderWege Luebeck</v>
          </cell>
          <cell r="BV90" t="str">
            <v>Quereinstieg – Männer und Frauen in Kitas</v>
          </cell>
          <cell r="BW90" t="str">
            <v>ec8ee136-62d8-45b3-b98b-31d285b161c4</v>
          </cell>
          <cell r="BX90">
            <v>31</v>
          </cell>
          <cell r="BY90">
            <v>100</v>
          </cell>
          <cell r="BZ90">
            <v>0</v>
          </cell>
          <cell r="CA90">
            <v>2016</v>
          </cell>
          <cell r="CC90" t="b">
            <v>0</v>
          </cell>
          <cell r="CD90" t="b">
            <v>0</v>
          </cell>
          <cell r="CE90" t="b">
            <v>0</v>
          </cell>
          <cell r="CF90" t="b">
            <v>0</v>
          </cell>
          <cell r="CG90" t="b">
            <v>1</v>
          </cell>
          <cell r="CH90" t="b">
            <v>0</v>
          </cell>
          <cell r="CI90" t="b">
            <v>0</v>
          </cell>
          <cell r="CJ90" t="b">
            <v>0</v>
          </cell>
          <cell r="CK90" t="b">
            <v>0</v>
          </cell>
          <cell r="CL90" t="b">
            <v>1</v>
          </cell>
          <cell r="CM90" t="b">
            <v>0</v>
          </cell>
          <cell r="CN90" t="b">
            <v>0</v>
          </cell>
          <cell r="CO90" t="b">
            <v>0</v>
          </cell>
          <cell r="CP90" t="b">
            <v>1</v>
          </cell>
          <cell r="CQ90" t="b">
            <v>0</v>
          </cell>
          <cell r="CR90" t="b">
            <v>0</v>
          </cell>
          <cell r="CS90" t="b">
            <v>0</v>
          </cell>
          <cell r="CT90" t="b">
            <v>0</v>
          </cell>
        </row>
        <row r="91">
          <cell r="A91" t="str">
            <v>TEST</v>
          </cell>
          <cell r="B91" t="str">
            <v>DEF</v>
          </cell>
          <cell r="C91">
            <v>1</v>
          </cell>
          <cell r="D91">
            <v>0</v>
          </cell>
          <cell r="E91" t="str">
            <v>QE-0002-000090</v>
          </cell>
          <cell r="F91">
            <v>42614</v>
          </cell>
          <cell r="G91">
            <v>43708</v>
          </cell>
          <cell r="K91">
            <v>0</v>
          </cell>
          <cell r="L91">
            <v>0</v>
          </cell>
          <cell r="M91">
            <v>0</v>
          </cell>
          <cell r="N91">
            <v>0</v>
          </cell>
          <cell r="O91">
            <v>1</v>
          </cell>
          <cell r="R91">
            <v>1</v>
          </cell>
          <cell r="S91">
            <v>22</v>
          </cell>
          <cell r="T91" t="str">
            <v>Diplom Grafikdesignerin</v>
          </cell>
          <cell r="V91">
            <v>7</v>
          </cell>
          <cell r="W91">
            <v>3</v>
          </cell>
          <cell r="Y91">
            <v>15</v>
          </cell>
          <cell r="AA91">
            <v>15</v>
          </cell>
          <cell r="AB91">
            <v>0</v>
          </cell>
          <cell r="AC91">
            <v>0</v>
          </cell>
          <cell r="AD91">
            <v>0</v>
          </cell>
          <cell r="AE91" t="str">
            <v>{10,13,""}</v>
          </cell>
          <cell r="AF91">
            <v>22</v>
          </cell>
          <cell r="AG91">
            <v>16</v>
          </cell>
          <cell r="AH91">
            <v>2</v>
          </cell>
          <cell r="AI91">
            <v>0</v>
          </cell>
          <cell r="AJ91">
            <v>0</v>
          </cell>
          <cell r="AK91">
            <v>0</v>
          </cell>
          <cell r="AL91">
            <v>0</v>
          </cell>
          <cell r="AM91">
            <v>0</v>
          </cell>
          <cell r="AN91">
            <v>1</v>
          </cell>
          <cell r="AO91">
            <v>0</v>
          </cell>
          <cell r="AP91">
            <v>0</v>
          </cell>
          <cell r="AQ91">
            <v>0</v>
          </cell>
          <cell r="AR91">
            <v>0</v>
          </cell>
          <cell r="AS91">
            <v>1</v>
          </cell>
          <cell r="AT91">
            <v>9</v>
          </cell>
          <cell r="AV91">
            <v>0</v>
          </cell>
          <cell r="AW91">
            <v>1</v>
          </cell>
          <cell r="AX91">
            <v>22</v>
          </cell>
          <cell r="BT91" t="str">
            <v>QE.0005.15</v>
          </cell>
          <cell r="BU91" t="str">
            <v>QE KinderWege Luebeck</v>
          </cell>
          <cell r="BV91" t="str">
            <v>Quereinstieg – Männer und Frauen in Kitas</v>
          </cell>
          <cell r="BW91" t="str">
            <v>c61b6967-7e90-41b8-b1bf-4afda9491ee2</v>
          </cell>
          <cell r="BX91">
            <v>47</v>
          </cell>
          <cell r="BY91">
            <v>100</v>
          </cell>
          <cell r="BZ91">
            <v>0</v>
          </cell>
          <cell r="CA91">
            <v>2016</v>
          </cell>
          <cell r="CC91" t="b">
            <v>1</v>
          </cell>
          <cell r="CD91" t="b">
            <v>0</v>
          </cell>
          <cell r="CE91" t="b">
            <v>0</v>
          </cell>
          <cell r="CF91" t="b">
            <v>0</v>
          </cell>
          <cell r="CG91" t="b">
            <v>0</v>
          </cell>
          <cell r="CH91" t="b">
            <v>0</v>
          </cell>
          <cell r="CI91" t="b">
            <v>0</v>
          </cell>
          <cell r="CJ91" t="b">
            <v>0</v>
          </cell>
          <cell r="CK91" t="b">
            <v>0</v>
          </cell>
          <cell r="CL91" t="b">
            <v>0</v>
          </cell>
          <cell r="CM91" t="b">
            <v>1</v>
          </cell>
          <cell r="CN91" t="b">
            <v>1</v>
          </cell>
          <cell r="CO91" t="b">
            <v>0</v>
          </cell>
          <cell r="CP91" t="b">
            <v>0</v>
          </cell>
          <cell r="CQ91" t="b">
            <v>0</v>
          </cell>
          <cell r="CR91" t="b">
            <v>0</v>
          </cell>
          <cell r="CS91" t="b">
            <v>0</v>
          </cell>
          <cell r="CT91" t="b">
            <v>0</v>
          </cell>
        </row>
        <row r="92">
          <cell r="A92" t="str">
            <v>TEST</v>
          </cell>
          <cell r="B92" t="str">
            <v>DEF</v>
          </cell>
          <cell r="C92">
            <v>1</v>
          </cell>
          <cell r="D92">
            <v>1</v>
          </cell>
          <cell r="E92" t="str">
            <v>QE-0002-000091</v>
          </cell>
          <cell r="F92">
            <v>42614</v>
          </cell>
          <cell r="G92">
            <v>43708</v>
          </cell>
          <cell r="K92">
            <v>0</v>
          </cell>
          <cell r="M92">
            <v>0</v>
          </cell>
          <cell r="N92">
            <v>0</v>
          </cell>
          <cell r="O92">
            <v>1</v>
          </cell>
          <cell r="R92">
            <v>1</v>
          </cell>
          <cell r="S92">
            <v>22</v>
          </cell>
          <cell r="T92" t="str">
            <v>Tourism Management M.A.</v>
          </cell>
          <cell r="V92">
            <v>7</v>
          </cell>
          <cell r="W92">
            <v>3</v>
          </cell>
          <cell r="Y92">
            <v>6</v>
          </cell>
          <cell r="AA92">
            <v>6</v>
          </cell>
          <cell r="AB92">
            <v>0</v>
          </cell>
          <cell r="AC92">
            <v>1</v>
          </cell>
          <cell r="AD92">
            <v>0</v>
          </cell>
          <cell r="AE92" t="str">
            <v>{9,""}</v>
          </cell>
          <cell r="AF92">
            <v>22</v>
          </cell>
          <cell r="AG92">
            <v>16</v>
          </cell>
          <cell r="AH92">
            <v>2</v>
          </cell>
          <cell r="AI92">
            <v>0</v>
          </cell>
          <cell r="AJ92">
            <v>0</v>
          </cell>
          <cell r="AK92">
            <v>0</v>
          </cell>
          <cell r="AL92">
            <v>0</v>
          </cell>
          <cell r="AM92">
            <v>1</v>
          </cell>
          <cell r="AN92">
            <v>0</v>
          </cell>
          <cell r="AO92">
            <v>0</v>
          </cell>
          <cell r="AP92">
            <v>0</v>
          </cell>
          <cell r="AQ92">
            <v>0</v>
          </cell>
          <cell r="AR92">
            <v>0</v>
          </cell>
          <cell r="AS92">
            <v>0</v>
          </cell>
          <cell r="AV92">
            <v>0</v>
          </cell>
          <cell r="AW92">
            <v>1</v>
          </cell>
          <cell r="AX92">
            <v>22</v>
          </cell>
          <cell r="BT92" t="str">
            <v>QE.0005.15</v>
          </cell>
          <cell r="BU92" t="str">
            <v>QE KinderWege Luebeck</v>
          </cell>
          <cell r="BV92" t="str">
            <v>Quereinstieg – Männer und Frauen in Kitas</v>
          </cell>
          <cell r="BW92" t="str">
            <v>e5e79ce2-a95e-4224-8d64-a852bb4ab852</v>
          </cell>
          <cell r="BX92">
            <v>31</v>
          </cell>
          <cell r="BY92">
            <v>100</v>
          </cell>
          <cell r="BZ92">
            <v>0</v>
          </cell>
          <cell r="CA92">
            <v>2016</v>
          </cell>
          <cell r="CC92" t="b">
            <v>0</v>
          </cell>
          <cell r="CD92" t="b">
            <v>0</v>
          </cell>
          <cell r="CE92" t="b">
            <v>1</v>
          </cell>
          <cell r="CF92" t="b">
            <v>1</v>
          </cell>
          <cell r="CG92" t="b">
            <v>0</v>
          </cell>
          <cell r="CH92" t="b">
            <v>0</v>
          </cell>
          <cell r="CI92" t="b">
            <v>0</v>
          </cell>
          <cell r="CJ92" t="b">
            <v>0</v>
          </cell>
          <cell r="CK92" t="b">
            <v>0</v>
          </cell>
          <cell r="CL92" t="b">
            <v>0</v>
          </cell>
          <cell r="CM92" t="b">
            <v>1</v>
          </cell>
          <cell r="CN92" t="b">
            <v>0</v>
          </cell>
          <cell r="CO92" t="b">
            <v>0</v>
          </cell>
          <cell r="CP92" t="b">
            <v>0</v>
          </cell>
          <cell r="CR92" t="b">
            <v>0</v>
          </cell>
          <cell r="CS92" t="b">
            <v>0</v>
          </cell>
          <cell r="CT92" t="b">
            <v>0</v>
          </cell>
        </row>
        <row r="93">
          <cell r="A93" t="str">
            <v>TEST</v>
          </cell>
          <cell r="B93" t="str">
            <v>DEF</v>
          </cell>
          <cell r="C93">
            <v>1</v>
          </cell>
          <cell r="D93">
            <v>1</v>
          </cell>
          <cell r="E93" t="str">
            <v>QE-0002-000092</v>
          </cell>
          <cell r="F93">
            <v>42614</v>
          </cell>
          <cell r="G93">
            <v>43708</v>
          </cell>
          <cell r="K93">
            <v>0</v>
          </cell>
          <cell r="L93">
            <v>0</v>
          </cell>
          <cell r="M93">
            <v>0</v>
          </cell>
          <cell r="N93">
            <v>0</v>
          </cell>
          <cell r="O93">
            <v>1</v>
          </cell>
          <cell r="R93">
            <v>1</v>
          </cell>
          <cell r="S93">
            <v>21</v>
          </cell>
          <cell r="U93" t="str">
            <v>Forstwirt</v>
          </cell>
          <cell r="V93">
            <v>7</v>
          </cell>
          <cell r="W93">
            <v>1</v>
          </cell>
          <cell r="Y93">
            <v>6</v>
          </cell>
          <cell r="AA93">
            <v>6</v>
          </cell>
          <cell r="AB93">
            <v>0</v>
          </cell>
          <cell r="AC93">
            <v>1</v>
          </cell>
          <cell r="AD93">
            <v>0</v>
          </cell>
          <cell r="AE93" t="str">
            <v>{1,""}</v>
          </cell>
          <cell r="AF93">
            <v>22</v>
          </cell>
          <cell r="AG93">
            <v>16</v>
          </cell>
          <cell r="AH93">
            <v>2</v>
          </cell>
          <cell r="AI93">
            <v>0</v>
          </cell>
          <cell r="AJ93">
            <v>0</v>
          </cell>
          <cell r="AK93">
            <v>1</v>
          </cell>
          <cell r="AL93">
            <v>0</v>
          </cell>
          <cell r="AM93">
            <v>0</v>
          </cell>
          <cell r="AN93">
            <v>0</v>
          </cell>
          <cell r="AO93">
            <v>0</v>
          </cell>
          <cell r="AP93">
            <v>0</v>
          </cell>
          <cell r="AQ93">
            <v>0</v>
          </cell>
          <cell r="AR93">
            <v>0</v>
          </cell>
          <cell r="AS93">
            <v>0</v>
          </cell>
          <cell r="AV93">
            <v>0</v>
          </cell>
          <cell r="AW93">
            <v>1</v>
          </cell>
          <cell r="AX93">
            <v>22</v>
          </cell>
          <cell r="BT93" t="str">
            <v>QE.0005.15</v>
          </cell>
          <cell r="BU93" t="str">
            <v>QE KinderWege Luebeck</v>
          </cell>
          <cell r="BV93" t="str">
            <v>Quereinstieg – Männer und Frauen in Kitas</v>
          </cell>
          <cell r="BW93" t="str">
            <v>01a06754-9d5b-4613-b685-1916aec079e1</v>
          </cell>
          <cell r="BX93">
            <v>30</v>
          </cell>
          <cell r="BY93">
            <v>100</v>
          </cell>
          <cell r="BZ93">
            <v>0</v>
          </cell>
          <cell r="CA93">
            <v>2016</v>
          </cell>
          <cell r="CC93" t="b">
            <v>0</v>
          </cell>
          <cell r="CD93" t="b">
            <v>0</v>
          </cell>
          <cell r="CE93" t="b">
            <v>0</v>
          </cell>
          <cell r="CF93" t="b">
            <v>0</v>
          </cell>
          <cell r="CG93" t="b">
            <v>1</v>
          </cell>
          <cell r="CH93" t="b">
            <v>0</v>
          </cell>
          <cell r="CI93" t="b">
            <v>0</v>
          </cell>
          <cell r="CJ93" t="b">
            <v>0</v>
          </cell>
          <cell r="CK93" t="b">
            <v>0</v>
          </cell>
          <cell r="CL93" t="b">
            <v>1</v>
          </cell>
          <cell r="CM93" t="b">
            <v>0</v>
          </cell>
          <cell r="CN93" t="b">
            <v>0</v>
          </cell>
          <cell r="CO93" t="b">
            <v>0</v>
          </cell>
          <cell r="CP93" t="b">
            <v>0</v>
          </cell>
          <cell r="CQ93" t="b">
            <v>0</v>
          </cell>
          <cell r="CR93" t="b">
            <v>0</v>
          </cell>
          <cell r="CS93" t="b">
            <v>0</v>
          </cell>
          <cell r="CT93" t="b">
            <v>0</v>
          </cell>
        </row>
        <row r="94">
          <cell r="A94" t="str">
            <v>TEST</v>
          </cell>
          <cell r="B94" t="str">
            <v>DEF</v>
          </cell>
          <cell r="C94">
            <v>1</v>
          </cell>
          <cell r="D94">
            <v>0</v>
          </cell>
          <cell r="E94" t="str">
            <v>QE-0002-000093</v>
          </cell>
          <cell r="F94">
            <v>42614</v>
          </cell>
          <cell r="G94">
            <v>43708</v>
          </cell>
          <cell r="K94">
            <v>0</v>
          </cell>
          <cell r="L94">
            <v>0</v>
          </cell>
          <cell r="N94">
            <v>0</v>
          </cell>
          <cell r="O94">
            <v>1</v>
          </cell>
          <cell r="R94">
            <v>1</v>
          </cell>
          <cell r="S94">
            <v>21</v>
          </cell>
          <cell r="U94" t="str">
            <v>Bäckerin</v>
          </cell>
          <cell r="V94">
            <v>4</v>
          </cell>
          <cell r="W94">
            <v>1</v>
          </cell>
          <cell r="Y94">
            <v>12</v>
          </cell>
          <cell r="AA94">
            <v>12</v>
          </cell>
          <cell r="AB94">
            <v>1</v>
          </cell>
          <cell r="AC94">
            <v>1</v>
          </cell>
          <cell r="AD94">
            <v>0</v>
          </cell>
          <cell r="AE94" t="str">
            <v>{3,""}</v>
          </cell>
          <cell r="AF94">
            <v>212</v>
          </cell>
          <cell r="AG94">
            <v>16</v>
          </cell>
          <cell r="AH94">
            <v>2</v>
          </cell>
          <cell r="AI94">
            <v>0</v>
          </cell>
          <cell r="AJ94">
            <v>0</v>
          </cell>
          <cell r="AK94">
            <v>0</v>
          </cell>
          <cell r="AL94">
            <v>0</v>
          </cell>
          <cell r="AM94">
            <v>1</v>
          </cell>
          <cell r="AN94">
            <v>0</v>
          </cell>
          <cell r="AO94">
            <v>0</v>
          </cell>
          <cell r="AP94">
            <v>0</v>
          </cell>
          <cell r="AQ94">
            <v>0</v>
          </cell>
          <cell r="AR94">
            <v>0</v>
          </cell>
          <cell r="AS94">
            <v>0</v>
          </cell>
          <cell r="AV94">
            <v>0</v>
          </cell>
          <cell r="AW94">
            <v>1</v>
          </cell>
          <cell r="AX94">
            <v>21</v>
          </cell>
          <cell r="BT94" t="str">
            <v>QE.0005.15</v>
          </cell>
          <cell r="BU94" t="str">
            <v>QE KinderWege Luebeck</v>
          </cell>
          <cell r="BV94" t="str">
            <v>Quereinstieg – Männer und Frauen in Kitas</v>
          </cell>
          <cell r="BW94" t="str">
            <v>1c225a5f-b75b-459f-bf9d-71242cacb427</v>
          </cell>
          <cell r="BX94">
            <v>30</v>
          </cell>
          <cell r="BY94">
            <v>100</v>
          </cell>
          <cell r="BZ94">
            <v>0</v>
          </cell>
          <cell r="CA94">
            <v>2016</v>
          </cell>
          <cell r="CC94" t="b">
            <v>0</v>
          </cell>
          <cell r="CD94" t="b">
            <v>0</v>
          </cell>
          <cell r="CE94" t="b">
            <v>1</v>
          </cell>
          <cell r="CF94" t="b">
            <v>1</v>
          </cell>
          <cell r="CG94" t="b">
            <v>0</v>
          </cell>
          <cell r="CH94" t="b">
            <v>0</v>
          </cell>
          <cell r="CI94" t="b">
            <v>0</v>
          </cell>
          <cell r="CJ94" t="b">
            <v>0</v>
          </cell>
          <cell r="CK94" t="b">
            <v>0</v>
          </cell>
          <cell r="CL94" t="b">
            <v>1</v>
          </cell>
          <cell r="CM94" t="b">
            <v>0</v>
          </cell>
          <cell r="CN94" t="b">
            <v>0</v>
          </cell>
          <cell r="CO94" t="b">
            <v>0</v>
          </cell>
          <cell r="CP94" t="b">
            <v>0</v>
          </cell>
          <cell r="CR94" t="b">
            <v>0</v>
          </cell>
          <cell r="CS94" t="b">
            <v>0</v>
          </cell>
          <cell r="CT94" t="b">
            <v>0</v>
          </cell>
        </row>
        <row r="95">
          <cell r="A95" t="str">
            <v>TEST</v>
          </cell>
          <cell r="B95" t="str">
            <v>DEF</v>
          </cell>
          <cell r="C95">
            <v>1</v>
          </cell>
          <cell r="D95">
            <v>0</v>
          </cell>
          <cell r="E95" t="str">
            <v>QE-0002-000094</v>
          </cell>
          <cell r="F95">
            <v>42614</v>
          </cell>
          <cell r="G95">
            <v>43708</v>
          </cell>
          <cell r="K95">
            <v>1</v>
          </cell>
          <cell r="L95">
            <v>0</v>
          </cell>
          <cell r="M95">
            <v>0</v>
          </cell>
          <cell r="N95">
            <v>0</v>
          </cell>
          <cell r="O95">
            <v>1</v>
          </cell>
          <cell r="R95">
            <v>1</v>
          </cell>
          <cell r="S95">
            <v>21</v>
          </cell>
          <cell r="U95" t="str">
            <v>Krankenschwester</v>
          </cell>
          <cell r="V95">
            <v>8</v>
          </cell>
          <cell r="W95">
            <v>1</v>
          </cell>
          <cell r="Y95">
            <v>25</v>
          </cell>
          <cell r="AA95">
            <v>25</v>
          </cell>
          <cell r="AB95">
            <v>0</v>
          </cell>
          <cell r="AC95">
            <v>1</v>
          </cell>
          <cell r="AD95">
            <v>0</v>
          </cell>
          <cell r="AE95" t="str">
            <v>{17,""}</v>
          </cell>
          <cell r="AF95">
            <v>22</v>
          </cell>
          <cell r="AG95">
            <v>16</v>
          </cell>
          <cell r="AH95">
            <v>2</v>
          </cell>
          <cell r="AI95">
            <v>0</v>
          </cell>
          <cell r="AJ95">
            <v>0</v>
          </cell>
          <cell r="AK95">
            <v>1</v>
          </cell>
          <cell r="AL95">
            <v>0</v>
          </cell>
          <cell r="AM95">
            <v>0</v>
          </cell>
          <cell r="AN95">
            <v>0</v>
          </cell>
          <cell r="AO95">
            <v>0</v>
          </cell>
          <cell r="AP95">
            <v>0</v>
          </cell>
          <cell r="AQ95">
            <v>0</v>
          </cell>
          <cell r="AR95">
            <v>0</v>
          </cell>
          <cell r="AS95">
            <v>0</v>
          </cell>
          <cell r="AV95">
            <v>0</v>
          </cell>
          <cell r="AW95">
            <v>1</v>
          </cell>
          <cell r="AX95">
            <v>22</v>
          </cell>
          <cell r="BT95" t="str">
            <v>QE.0005.15</v>
          </cell>
          <cell r="BU95" t="str">
            <v>QE KinderWege Luebeck</v>
          </cell>
          <cell r="BV95" t="str">
            <v>Quereinstieg – Männer und Frauen in Kitas</v>
          </cell>
          <cell r="BW95" t="str">
            <v>e969cdca-822a-4762-bd76-0410740a545b</v>
          </cell>
          <cell r="BX95">
            <v>54</v>
          </cell>
          <cell r="BY95">
            <v>100</v>
          </cell>
          <cell r="BZ95">
            <v>0</v>
          </cell>
          <cell r="CA95">
            <v>2016</v>
          </cell>
          <cell r="CC95" t="b">
            <v>0</v>
          </cell>
          <cell r="CD95" t="b">
            <v>0</v>
          </cell>
          <cell r="CE95" t="b">
            <v>0</v>
          </cell>
          <cell r="CF95" t="b">
            <v>0</v>
          </cell>
          <cell r="CG95" t="b">
            <v>1</v>
          </cell>
          <cell r="CH95" t="b">
            <v>0</v>
          </cell>
          <cell r="CI95" t="b">
            <v>0</v>
          </cell>
          <cell r="CJ95" t="b">
            <v>0</v>
          </cell>
          <cell r="CK95" t="b">
            <v>0</v>
          </cell>
          <cell r="CL95" t="b">
            <v>1</v>
          </cell>
          <cell r="CM95" t="b">
            <v>0</v>
          </cell>
          <cell r="CN95" t="b">
            <v>0</v>
          </cell>
          <cell r="CO95" t="b">
            <v>0</v>
          </cell>
          <cell r="CP95" t="b">
            <v>0</v>
          </cell>
          <cell r="CQ95" t="b">
            <v>0</v>
          </cell>
          <cell r="CR95" t="b">
            <v>1</v>
          </cell>
          <cell r="CS95" t="b">
            <v>0</v>
          </cell>
          <cell r="CT95" t="b">
            <v>0</v>
          </cell>
        </row>
        <row r="96">
          <cell r="A96" t="str">
            <v>TEST</v>
          </cell>
          <cell r="B96" t="str">
            <v>DEF</v>
          </cell>
          <cell r="C96">
            <v>1</v>
          </cell>
          <cell r="D96">
            <v>1</v>
          </cell>
          <cell r="E96" t="str">
            <v>QE-0002-000095</v>
          </cell>
          <cell r="F96">
            <v>42614</v>
          </cell>
          <cell r="G96">
            <v>43708</v>
          </cell>
          <cell r="R96">
            <v>1</v>
          </cell>
          <cell r="S96">
            <v>21</v>
          </cell>
          <cell r="U96" t="str">
            <v>Bestattungsfachkraft</v>
          </cell>
          <cell r="V96">
            <v>8</v>
          </cell>
          <cell r="W96">
            <v>1</v>
          </cell>
          <cell r="Y96">
            <v>1</v>
          </cell>
          <cell r="AA96">
            <v>1</v>
          </cell>
          <cell r="AB96">
            <v>0</v>
          </cell>
          <cell r="AC96">
            <v>0</v>
          </cell>
          <cell r="AD96">
            <v>0</v>
          </cell>
          <cell r="AE96" t="str">
            <v>{19,""}</v>
          </cell>
          <cell r="AF96">
            <v>23</v>
          </cell>
          <cell r="AG96">
            <v>16</v>
          </cell>
          <cell r="AH96">
            <v>2</v>
          </cell>
          <cell r="AI96">
            <v>0</v>
          </cell>
          <cell r="AJ96">
            <v>0</v>
          </cell>
          <cell r="AK96">
            <v>1</v>
          </cell>
          <cell r="AL96">
            <v>0</v>
          </cell>
          <cell r="AM96">
            <v>0</v>
          </cell>
          <cell r="AN96">
            <v>0</v>
          </cell>
          <cell r="AO96">
            <v>0</v>
          </cell>
          <cell r="AP96">
            <v>0</v>
          </cell>
          <cell r="AQ96">
            <v>0</v>
          </cell>
          <cell r="AR96">
            <v>0</v>
          </cell>
          <cell r="AS96">
            <v>0</v>
          </cell>
          <cell r="AV96">
            <v>0</v>
          </cell>
          <cell r="AX96">
            <v>23</v>
          </cell>
          <cell r="BT96" t="str">
            <v>QE.0005.15</v>
          </cell>
          <cell r="BU96" t="str">
            <v>QE KinderWege Luebeck</v>
          </cell>
          <cell r="BV96" t="str">
            <v>Quereinstieg – Männer und Frauen in Kitas</v>
          </cell>
          <cell r="BW96" t="str">
            <v>8256789b-7229-4d87-8bc2-e9b6f061c06b</v>
          </cell>
          <cell r="BX96">
            <v>32</v>
          </cell>
          <cell r="BY96">
            <v>100</v>
          </cell>
          <cell r="BZ96">
            <v>0</v>
          </cell>
          <cell r="CA96">
            <v>2016</v>
          </cell>
          <cell r="CC96" t="b">
            <v>0</v>
          </cell>
          <cell r="CD96" t="b">
            <v>0</v>
          </cell>
          <cell r="CE96" t="b">
            <v>0</v>
          </cell>
          <cell r="CF96" t="b">
            <v>0</v>
          </cell>
          <cell r="CG96" t="b">
            <v>1</v>
          </cell>
          <cell r="CH96" t="b">
            <v>0</v>
          </cell>
          <cell r="CI96" t="b">
            <v>0</v>
          </cell>
          <cell r="CJ96" t="b">
            <v>0</v>
          </cell>
          <cell r="CK96" t="b">
            <v>0</v>
          </cell>
          <cell r="CL96" t="b">
            <v>1</v>
          </cell>
          <cell r="CM96" t="b">
            <v>0</v>
          </cell>
          <cell r="CN96" t="b">
            <v>0</v>
          </cell>
          <cell r="CO96" t="b">
            <v>0</v>
          </cell>
          <cell r="CP96" t="b">
            <v>0</v>
          </cell>
        </row>
        <row r="97">
          <cell r="A97" t="str">
            <v>TEST</v>
          </cell>
          <cell r="B97" t="str">
            <v>DEF</v>
          </cell>
          <cell r="C97">
            <v>1</v>
          </cell>
          <cell r="D97">
            <v>1</v>
          </cell>
          <cell r="E97" t="str">
            <v>QE-0002-000096</v>
          </cell>
          <cell r="F97">
            <v>42614</v>
          </cell>
          <cell r="G97">
            <v>43708</v>
          </cell>
          <cell r="R97">
            <v>1</v>
          </cell>
          <cell r="S97">
            <v>21</v>
          </cell>
          <cell r="U97" t="str">
            <v>Bäcker</v>
          </cell>
          <cell r="V97">
            <v>8</v>
          </cell>
          <cell r="W97">
            <v>1</v>
          </cell>
          <cell r="Y97">
            <v>0</v>
          </cell>
          <cell r="AA97">
            <v>0</v>
          </cell>
          <cell r="AB97">
            <v>0</v>
          </cell>
          <cell r="AC97">
            <v>0</v>
          </cell>
          <cell r="AD97">
            <v>0</v>
          </cell>
          <cell r="AE97" t="str">
            <v>{3,""}</v>
          </cell>
          <cell r="AF97">
            <v>23</v>
          </cell>
          <cell r="AG97">
            <v>16</v>
          </cell>
          <cell r="AH97">
            <v>2</v>
          </cell>
          <cell r="AI97">
            <v>0</v>
          </cell>
          <cell r="AJ97">
            <v>0</v>
          </cell>
          <cell r="AK97">
            <v>0</v>
          </cell>
          <cell r="AL97">
            <v>0</v>
          </cell>
          <cell r="AM97">
            <v>0</v>
          </cell>
          <cell r="AN97">
            <v>0</v>
          </cell>
          <cell r="AO97">
            <v>0</v>
          </cell>
          <cell r="AP97">
            <v>0</v>
          </cell>
          <cell r="AQ97">
            <v>0</v>
          </cell>
          <cell r="AR97">
            <v>1</v>
          </cell>
          <cell r="AS97">
            <v>0</v>
          </cell>
          <cell r="AV97">
            <v>2</v>
          </cell>
          <cell r="AX97">
            <v>23</v>
          </cell>
          <cell r="BT97" t="str">
            <v>QE.0005.15</v>
          </cell>
          <cell r="BU97" t="str">
            <v>QE KinderWege Luebeck</v>
          </cell>
          <cell r="BV97" t="str">
            <v>Quereinstieg – Männer und Frauen in Kitas</v>
          </cell>
          <cell r="BW97" t="str">
            <v>122113ab-4872-4064-93ad-8fb5ae5397bf</v>
          </cell>
          <cell r="BX97">
            <v>26</v>
          </cell>
          <cell r="BY97">
            <v>100</v>
          </cell>
          <cell r="BZ97">
            <v>0</v>
          </cell>
          <cell r="CA97">
            <v>2016</v>
          </cell>
          <cell r="CC97" t="b">
            <v>0</v>
          </cell>
          <cell r="CD97" t="b">
            <v>0</v>
          </cell>
          <cell r="CE97" t="b">
            <v>0</v>
          </cell>
          <cell r="CF97" t="b">
            <v>0</v>
          </cell>
          <cell r="CG97" t="b">
            <v>1</v>
          </cell>
          <cell r="CH97" t="b">
            <v>0</v>
          </cell>
          <cell r="CI97" t="b">
            <v>0</v>
          </cell>
          <cell r="CJ97" t="b">
            <v>0</v>
          </cell>
          <cell r="CK97" t="b">
            <v>0</v>
          </cell>
          <cell r="CL97" t="b">
            <v>1</v>
          </cell>
          <cell r="CM97" t="b">
            <v>0</v>
          </cell>
          <cell r="CN97" t="b">
            <v>0</v>
          </cell>
          <cell r="CO97" t="b">
            <v>0</v>
          </cell>
          <cell r="CP97" t="b">
            <v>0</v>
          </cell>
        </row>
        <row r="98">
          <cell r="A98" t="str">
            <v>TEST</v>
          </cell>
          <cell r="B98" t="str">
            <v>DEF</v>
          </cell>
          <cell r="C98">
            <v>1</v>
          </cell>
          <cell r="D98">
            <v>0</v>
          </cell>
          <cell r="E98" t="str">
            <v>QE-0002-000097</v>
          </cell>
          <cell r="F98">
            <v>42614</v>
          </cell>
          <cell r="G98">
            <v>43708</v>
          </cell>
          <cell r="K98">
            <v>0</v>
          </cell>
          <cell r="L98">
            <v>0</v>
          </cell>
          <cell r="M98">
            <v>0</v>
          </cell>
          <cell r="N98">
            <v>0</v>
          </cell>
          <cell r="O98">
            <v>1</v>
          </cell>
          <cell r="R98">
            <v>1</v>
          </cell>
          <cell r="S98">
            <v>21</v>
          </cell>
          <cell r="U98" t="str">
            <v>Kinderkrankenschwester</v>
          </cell>
          <cell r="V98">
            <v>7</v>
          </cell>
          <cell r="W98">
            <v>1</v>
          </cell>
          <cell r="Y98">
            <v>25</v>
          </cell>
          <cell r="AA98">
            <v>25</v>
          </cell>
          <cell r="AB98">
            <v>1</v>
          </cell>
          <cell r="AC98">
            <v>1</v>
          </cell>
          <cell r="AD98">
            <v>0</v>
          </cell>
          <cell r="AE98" t="str">
            <v>{17,""}</v>
          </cell>
          <cell r="AF98">
            <v>20</v>
          </cell>
          <cell r="AG98">
            <v>16</v>
          </cell>
          <cell r="AH98">
            <v>2</v>
          </cell>
          <cell r="AI98">
            <v>0</v>
          </cell>
          <cell r="AJ98">
            <v>0</v>
          </cell>
          <cell r="AK98">
            <v>1</v>
          </cell>
          <cell r="AL98">
            <v>0</v>
          </cell>
          <cell r="AM98">
            <v>0</v>
          </cell>
          <cell r="AN98">
            <v>0</v>
          </cell>
          <cell r="AO98">
            <v>0</v>
          </cell>
          <cell r="AP98">
            <v>0</v>
          </cell>
          <cell r="AQ98">
            <v>0</v>
          </cell>
          <cell r="AR98">
            <v>0</v>
          </cell>
          <cell r="AS98">
            <v>0</v>
          </cell>
          <cell r="AV98">
            <v>0</v>
          </cell>
          <cell r="AW98">
            <v>1</v>
          </cell>
          <cell r="AX98">
            <v>20</v>
          </cell>
          <cell r="BT98" t="str">
            <v>QE.0005.15</v>
          </cell>
          <cell r="BU98" t="str">
            <v>QE KinderWege Luebeck</v>
          </cell>
          <cell r="BV98" t="str">
            <v>Quereinstieg – Männer und Frauen in Kitas</v>
          </cell>
          <cell r="BW98" t="str">
            <v>750fb067-01ed-4790-87f1-a69c79d243eb</v>
          </cell>
          <cell r="BX98">
            <v>53</v>
          </cell>
          <cell r="BY98">
            <v>100</v>
          </cell>
          <cell r="BZ98">
            <v>0</v>
          </cell>
          <cell r="CA98">
            <v>2016</v>
          </cell>
          <cell r="CC98" t="b">
            <v>0</v>
          </cell>
          <cell r="CD98" t="b">
            <v>0</v>
          </cell>
          <cell r="CE98" t="b">
            <v>0</v>
          </cell>
          <cell r="CF98" t="b">
            <v>0</v>
          </cell>
          <cell r="CG98" t="b">
            <v>1</v>
          </cell>
          <cell r="CH98" t="b">
            <v>0</v>
          </cell>
          <cell r="CI98" t="b">
            <v>0</v>
          </cell>
          <cell r="CJ98" t="b">
            <v>0</v>
          </cell>
          <cell r="CK98" t="b">
            <v>0</v>
          </cell>
          <cell r="CL98" t="b">
            <v>1</v>
          </cell>
          <cell r="CM98" t="b">
            <v>0</v>
          </cell>
          <cell r="CN98" t="b">
            <v>0</v>
          </cell>
          <cell r="CO98" t="b">
            <v>0</v>
          </cell>
          <cell r="CP98" t="b">
            <v>0</v>
          </cell>
          <cell r="CQ98" t="b">
            <v>0</v>
          </cell>
          <cell r="CR98" t="b">
            <v>0</v>
          </cell>
          <cell r="CS98" t="b">
            <v>0</v>
          </cell>
          <cell r="CT98" t="b">
            <v>0</v>
          </cell>
        </row>
        <row r="99">
          <cell r="A99" t="str">
            <v>TEST</v>
          </cell>
          <cell r="B99" t="str">
            <v>DEF</v>
          </cell>
          <cell r="C99">
            <v>1</v>
          </cell>
          <cell r="D99">
            <v>1</v>
          </cell>
          <cell r="E99" t="str">
            <v>QE-0002-000098</v>
          </cell>
          <cell r="F99">
            <v>42614</v>
          </cell>
          <cell r="G99">
            <v>43708</v>
          </cell>
          <cell r="R99">
            <v>1</v>
          </cell>
          <cell r="S99">
            <v>3</v>
          </cell>
          <cell r="V99">
            <v>4</v>
          </cell>
          <cell r="W99">
            <v>1</v>
          </cell>
          <cell r="Y99">
            <v>4</v>
          </cell>
          <cell r="AA99">
            <v>4</v>
          </cell>
          <cell r="AB99">
            <v>0</v>
          </cell>
          <cell r="AC99">
            <v>1</v>
          </cell>
          <cell r="AD99">
            <v>0</v>
          </cell>
          <cell r="AE99" t="str">
            <v>{14,""}</v>
          </cell>
          <cell r="AF99">
            <v>20</v>
          </cell>
          <cell r="AG99">
            <v>16</v>
          </cell>
          <cell r="AH99">
            <v>2</v>
          </cell>
          <cell r="AI99">
            <v>0</v>
          </cell>
          <cell r="AJ99">
            <v>0</v>
          </cell>
          <cell r="AK99">
            <v>1</v>
          </cell>
          <cell r="AL99">
            <v>0</v>
          </cell>
          <cell r="AM99">
            <v>0</v>
          </cell>
          <cell r="AN99">
            <v>0</v>
          </cell>
          <cell r="AO99">
            <v>0</v>
          </cell>
          <cell r="AP99">
            <v>0</v>
          </cell>
          <cell r="AQ99">
            <v>0</v>
          </cell>
          <cell r="AR99">
            <v>0</v>
          </cell>
          <cell r="AS99">
            <v>0</v>
          </cell>
          <cell r="AV99">
            <v>0</v>
          </cell>
          <cell r="AX99">
            <v>20</v>
          </cell>
          <cell r="BT99" t="str">
            <v>QE.0005.15</v>
          </cell>
          <cell r="BU99" t="str">
            <v>QE KinderWege Luebeck</v>
          </cell>
          <cell r="BV99" t="str">
            <v>Quereinstieg – Männer und Frauen in Kitas</v>
          </cell>
          <cell r="BW99" t="str">
            <v>a9e98ad1-9ede-4472-ad9f-c483d8e3c5c7</v>
          </cell>
          <cell r="BX99">
            <v>26</v>
          </cell>
          <cell r="BY99">
            <v>100</v>
          </cell>
          <cell r="BZ99">
            <v>0</v>
          </cell>
          <cell r="CA99">
            <v>2016</v>
          </cell>
          <cell r="CC99" t="b">
            <v>0</v>
          </cell>
          <cell r="CD99" t="b">
            <v>0</v>
          </cell>
          <cell r="CE99" t="b">
            <v>0</v>
          </cell>
          <cell r="CF99" t="b">
            <v>0</v>
          </cell>
          <cell r="CG99" t="b">
            <v>1</v>
          </cell>
          <cell r="CH99" t="b">
            <v>0</v>
          </cell>
          <cell r="CI99" t="b">
            <v>0</v>
          </cell>
          <cell r="CJ99" t="b">
            <v>0</v>
          </cell>
          <cell r="CK99" t="b">
            <v>0</v>
          </cell>
          <cell r="CL99" t="b">
            <v>1</v>
          </cell>
          <cell r="CM99" t="b">
            <v>0</v>
          </cell>
          <cell r="CN99" t="b">
            <v>0</v>
          </cell>
          <cell r="CO99" t="b">
            <v>0</v>
          </cell>
          <cell r="CP99" t="b">
            <v>0</v>
          </cell>
        </row>
        <row r="100">
          <cell r="A100" t="str">
            <v>TEST</v>
          </cell>
          <cell r="B100" t="str">
            <v>DEF</v>
          </cell>
          <cell r="C100">
            <v>1</v>
          </cell>
          <cell r="D100">
            <v>0</v>
          </cell>
          <cell r="E100" t="str">
            <v>QE-0002-000099</v>
          </cell>
          <cell r="F100">
            <v>42614</v>
          </cell>
          <cell r="G100">
            <v>43708</v>
          </cell>
          <cell r="K100">
            <v>0</v>
          </cell>
          <cell r="L100">
            <v>0</v>
          </cell>
          <cell r="M100">
            <v>0</v>
          </cell>
          <cell r="N100">
            <v>0</v>
          </cell>
          <cell r="R100">
            <v>1</v>
          </cell>
          <cell r="S100">
            <v>1</v>
          </cell>
          <cell r="V100">
            <v>4</v>
          </cell>
          <cell r="W100">
            <v>1</v>
          </cell>
          <cell r="Y100">
            <v>27</v>
          </cell>
          <cell r="AA100">
            <v>27</v>
          </cell>
          <cell r="AB100">
            <v>0</v>
          </cell>
          <cell r="AC100">
            <v>1</v>
          </cell>
          <cell r="AD100">
            <v>0</v>
          </cell>
          <cell r="AE100" t="str">
            <v>{7,""}</v>
          </cell>
          <cell r="AF100">
            <v>20</v>
          </cell>
          <cell r="AG100">
            <v>16</v>
          </cell>
          <cell r="AH100">
            <v>2</v>
          </cell>
          <cell r="AI100">
            <v>0</v>
          </cell>
          <cell r="AJ100">
            <v>0</v>
          </cell>
          <cell r="AK100">
            <v>0</v>
          </cell>
          <cell r="AL100">
            <v>0</v>
          </cell>
          <cell r="AM100">
            <v>0</v>
          </cell>
          <cell r="AN100">
            <v>1</v>
          </cell>
          <cell r="AO100">
            <v>0</v>
          </cell>
          <cell r="AP100">
            <v>0</v>
          </cell>
          <cell r="AQ100">
            <v>0</v>
          </cell>
          <cell r="AR100">
            <v>1</v>
          </cell>
          <cell r="AS100">
            <v>1</v>
          </cell>
          <cell r="AT100">
            <v>12</v>
          </cell>
          <cell r="AU100">
            <v>0</v>
          </cell>
          <cell r="AV100">
            <v>0</v>
          </cell>
          <cell r="AW100">
            <v>1</v>
          </cell>
          <cell r="AX100">
            <v>20</v>
          </cell>
          <cell r="BT100" t="str">
            <v>QE.0005.15</v>
          </cell>
          <cell r="BU100" t="str">
            <v>QE KinderWege Luebeck</v>
          </cell>
          <cell r="BV100" t="str">
            <v>Quereinstieg – Männer und Frauen in Kitas</v>
          </cell>
          <cell r="BW100" t="str">
            <v>4afbb757-560f-4384-9b0b-d69cf84a7bda</v>
          </cell>
          <cell r="BX100">
            <v>50</v>
          </cell>
          <cell r="BY100">
            <v>100</v>
          </cell>
          <cell r="BZ100">
            <v>0</v>
          </cell>
          <cell r="CA100">
            <v>2016</v>
          </cell>
          <cell r="CC100" t="b">
            <v>1</v>
          </cell>
          <cell r="CD100" t="b">
            <v>1</v>
          </cell>
          <cell r="CE100" t="b">
            <v>0</v>
          </cell>
          <cell r="CF100" t="b">
            <v>0</v>
          </cell>
          <cell r="CG100" t="b">
            <v>0</v>
          </cell>
          <cell r="CH100" t="b">
            <v>0</v>
          </cell>
          <cell r="CI100" t="b">
            <v>0</v>
          </cell>
          <cell r="CJ100" t="b">
            <v>0</v>
          </cell>
          <cell r="CK100" t="b">
            <v>0</v>
          </cell>
          <cell r="CL100" t="b">
            <v>1</v>
          </cell>
          <cell r="CM100" t="b">
            <v>0</v>
          </cell>
          <cell r="CN100" t="b">
            <v>0</v>
          </cell>
          <cell r="CO100" t="b">
            <v>0</v>
          </cell>
          <cell r="CP100" t="b">
            <v>0</v>
          </cell>
          <cell r="CQ100" t="b">
            <v>0</v>
          </cell>
          <cell r="CR100" t="b">
            <v>0</v>
          </cell>
          <cell r="CS100" t="b">
            <v>0</v>
          </cell>
        </row>
        <row r="101">
          <cell r="A101" t="str">
            <v>TEST</v>
          </cell>
          <cell r="B101" t="str">
            <v>DEF</v>
          </cell>
          <cell r="C101">
            <v>1</v>
          </cell>
          <cell r="D101">
            <v>0</v>
          </cell>
          <cell r="E101" t="str">
            <v>QE-0002-000100</v>
          </cell>
          <cell r="F101">
            <v>42614</v>
          </cell>
          <cell r="G101">
            <v>43708</v>
          </cell>
          <cell r="R101">
            <v>1</v>
          </cell>
          <cell r="S101">
            <v>1</v>
          </cell>
          <cell r="V101">
            <v>4</v>
          </cell>
          <cell r="W101">
            <v>1</v>
          </cell>
          <cell r="Y101">
            <v>10</v>
          </cell>
          <cell r="AA101">
            <v>1</v>
          </cell>
          <cell r="AB101">
            <v>1</v>
          </cell>
          <cell r="AC101">
            <v>1</v>
          </cell>
          <cell r="AD101">
            <v>0</v>
          </cell>
          <cell r="AE101" t="str">
            <v>{17,""}</v>
          </cell>
          <cell r="AF101">
            <v>22</v>
          </cell>
          <cell r="AG101">
            <v>16</v>
          </cell>
          <cell r="AH101">
            <v>2</v>
          </cell>
          <cell r="AI101">
            <v>0</v>
          </cell>
          <cell r="AJ101">
            <v>0</v>
          </cell>
          <cell r="AK101">
            <v>1</v>
          </cell>
          <cell r="AL101">
            <v>0</v>
          </cell>
          <cell r="AM101">
            <v>0</v>
          </cell>
          <cell r="AN101">
            <v>0</v>
          </cell>
          <cell r="AO101">
            <v>0</v>
          </cell>
          <cell r="AP101">
            <v>0</v>
          </cell>
          <cell r="AQ101">
            <v>0</v>
          </cell>
          <cell r="AR101">
            <v>1</v>
          </cell>
          <cell r="AS101">
            <v>0</v>
          </cell>
          <cell r="AV101">
            <v>0</v>
          </cell>
          <cell r="AX101">
            <v>22</v>
          </cell>
          <cell r="BT101" t="str">
            <v>QE.0005.15</v>
          </cell>
          <cell r="BU101" t="str">
            <v>QE KinderWege Luebeck</v>
          </cell>
          <cell r="BV101" t="str">
            <v>Quereinstieg – Männer und Frauen in Kitas</v>
          </cell>
          <cell r="BW101" t="str">
            <v>da98961e-5a71-4bf0-98ac-a628121fcb26</v>
          </cell>
          <cell r="BX101">
            <v>43</v>
          </cell>
          <cell r="BY101">
            <v>100</v>
          </cell>
          <cell r="BZ101">
            <v>0</v>
          </cell>
          <cell r="CA101">
            <v>2016</v>
          </cell>
          <cell r="CC101" t="b">
            <v>0</v>
          </cell>
          <cell r="CD101" t="b">
            <v>0</v>
          </cell>
          <cell r="CE101" t="b">
            <v>0</v>
          </cell>
          <cell r="CF101" t="b">
            <v>0</v>
          </cell>
          <cell r="CG101" t="b">
            <v>1</v>
          </cell>
          <cell r="CH101" t="b">
            <v>0</v>
          </cell>
          <cell r="CI101" t="b">
            <v>0</v>
          </cell>
          <cell r="CJ101" t="b">
            <v>0</v>
          </cell>
          <cell r="CK101" t="b">
            <v>0</v>
          </cell>
          <cell r="CL101" t="b">
            <v>1</v>
          </cell>
          <cell r="CM101" t="b">
            <v>0</v>
          </cell>
          <cell r="CN101" t="b">
            <v>0</v>
          </cell>
          <cell r="CO101" t="b">
            <v>0</v>
          </cell>
          <cell r="CP101" t="b">
            <v>0</v>
          </cell>
        </row>
        <row r="102">
          <cell r="A102" t="str">
            <v>TEST</v>
          </cell>
          <cell r="B102" t="str">
            <v>DEF</v>
          </cell>
          <cell r="C102">
            <v>1</v>
          </cell>
          <cell r="D102">
            <v>1</v>
          </cell>
          <cell r="E102" t="str">
            <v>QE-0002-000101</v>
          </cell>
          <cell r="F102">
            <v>42614</v>
          </cell>
          <cell r="G102">
            <v>43708</v>
          </cell>
          <cell r="H102">
            <v>42869</v>
          </cell>
          <cell r="K102">
            <v>0</v>
          </cell>
          <cell r="L102">
            <v>0</v>
          </cell>
          <cell r="M102">
            <v>0</v>
          </cell>
          <cell r="N102">
            <v>0</v>
          </cell>
          <cell r="O102">
            <v>1</v>
          </cell>
          <cell r="R102">
            <v>1</v>
          </cell>
          <cell r="S102">
            <v>21</v>
          </cell>
          <cell r="U102" t="str">
            <v>Dachdecker</v>
          </cell>
          <cell r="V102">
            <v>4</v>
          </cell>
          <cell r="W102">
            <v>1</v>
          </cell>
          <cell r="Y102">
            <v>5</v>
          </cell>
          <cell r="AA102">
            <v>3</v>
          </cell>
          <cell r="AB102">
            <v>1</v>
          </cell>
          <cell r="AC102">
            <v>1</v>
          </cell>
          <cell r="AD102">
            <v>0</v>
          </cell>
          <cell r="AE102" t="str">
            <v>{7,""}</v>
          </cell>
          <cell r="AF102">
            <v>21</v>
          </cell>
          <cell r="AG102">
            <v>16</v>
          </cell>
          <cell r="AH102">
            <v>2</v>
          </cell>
          <cell r="AI102">
            <v>0</v>
          </cell>
          <cell r="AJ102">
            <v>0</v>
          </cell>
          <cell r="AK102">
            <v>1</v>
          </cell>
          <cell r="AL102">
            <v>0</v>
          </cell>
          <cell r="AM102">
            <v>0</v>
          </cell>
          <cell r="AN102">
            <v>0</v>
          </cell>
          <cell r="AO102">
            <v>0</v>
          </cell>
          <cell r="AP102">
            <v>0</v>
          </cell>
          <cell r="AQ102">
            <v>0</v>
          </cell>
          <cell r="AR102">
            <v>0</v>
          </cell>
          <cell r="AS102">
            <v>0</v>
          </cell>
          <cell r="AV102">
            <v>0</v>
          </cell>
          <cell r="AW102">
            <v>1</v>
          </cell>
          <cell r="AX102">
            <v>21</v>
          </cell>
          <cell r="AY102">
            <v>1</v>
          </cell>
          <cell r="AZ102">
            <v>0</v>
          </cell>
          <cell r="BA102">
            <v>1</v>
          </cell>
          <cell r="BB102">
            <v>0</v>
          </cell>
          <cell r="BH102">
            <v>0</v>
          </cell>
          <cell r="BJ102">
            <v>1</v>
          </cell>
          <cell r="BK102">
            <v>0</v>
          </cell>
          <cell r="BL102">
            <v>0</v>
          </cell>
          <cell r="BO102">
            <v>8</v>
          </cell>
          <cell r="BQ102">
            <v>0</v>
          </cell>
          <cell r="BR102">
            <v>1</v>
          </cell>
          <cell r="BT102" t="str">
            <v>QE.0005.15</v>
          </cell>
          <cell r="BU102" t="str">
            <v>QE KinderWege Luebeck</v>
          </cell>
          <cell r="BV102" t="str">
            <v>Quereinstieg – Männer und Frauen in Kitas</v>
          </cell>
          <cell r="BW102" t="str">
            <v>6ef1ce6b-7466-449c-adce-f7736560e60f</v>
          </cell>
          <cell r="BX102">
            <v>41</v>
          </cell>
          <cell r="BY102">
            <v>100</v>
          </cell>
          <cell r="BZ102">
            <v>100</v>
          </cell>
          <cell r="CA102">
            <v>2016</v>
          </cell>
          <cell r="CB102">
            <v>2017</v>
          </cell>
          <cell r="CC102" t="b">
            <v>0</v>
          </cell>
          <cell r="CD102" t="b">
            <v>0</v>
          </cell>
          <cell r="CE102" t="b">
            <v>0</v>
          </cell>
          <cell r="CF102" t="b">
            <v>0</v>
          </cell>
          <cell r="CG102" t="b">
            <v>1</v>
          </cell>
          <cell r="CH102" t="b">
            <v>0</v>
          </cell>
          <cell r="CI102" t="b">
            <v>0</v>
          </cell>
          <cell r="CJ102" t="b">
            <v>0</v>
          </cell>
          <cell r="CK102" t="b">
            <v>0</v>
          </cell>
          <cell r="CL102" t="b">
            <v>1</v>
          </cell>
          <cell r="CM102" t="b">
            <v>0</v>
          </cell>
          <cell r="CN102" t="b">
            <v>0</v>
          </cell>
          <cell r="CO102" t="b">
            <v>0</v>
          </cell>
          <cell r="CP102" t="b">
            <v>0</v>
          </cell>
          <cell r="CQ102" t="b">
            <v>0</v>
          </cell>
          <cell r="CR102" t="b">
            <v>0</v>
          </cell>
          <cell r="CS102" t="b">
            <v>0</v>
          </cell>
          <cell r="CT102" t="b">
            <v>0</v>
          </cell>
          <cell r="CU102" t="b">
            <v>0</v>
          </cell>
          <cell r="CV102" t="b">
            <v>0</v>
          </cell>
          <cell r="CW102" t="b">
            <v>0</v>
          </cell>
          <cell r="CX102" t="b">
            <v>0</v>
          </cell>
          <cell r="CY102" t="b">
            <v>0</v>
          </cell>
          <cell r="CZ102" t="b">
            <v>0</v>
          </cell>
        </row>
        <row r="103">
          <cell r="A103" t="str">
            <v>TEST</v>
          </cell>
          <cell r="B103" t="str">
            <v>DEF</v>
          </cell>
          <cell r="C103">
            <v>1</v>
          </cell>
          <cell r="D103">
            <v>0</v>
          </cell>
          <cell r="E103" t="str">
            <v>QE-0002-000102</v>
          </cell>
          <cell r="F103">
            <v>42614</v>
          </cell>
          <cell r="G103">
            <v>43708</v>
          </cell>
          <cell r="K103">
            <v>0</v>
          </cell>
          <cell r="L103">
            <v>1</v>
          </cell>
          <cell r="M103">
            <v>0</v>
          </cell>
          <cell r="N103">
            <v>0</v>
          </cell>
          <cell r="O103">
            <v>1</v>
          </cell>
          <cell r="R103">
            <v>1</v>
          </cell>
          <cell r="S103">
            <v>1</v>
          </cell>
          <cell r="V103">
            <v>4</v>
          </cell>
          <cell r="W103">
            <v>1</v>
          </cell>
          <cell r="Y103">
            <v>11</v>
          </cell>
          <cell r="AA103">
            <v>11</v>
          </cell>
          <cell r="AB103">
            <v>1</v>
          </cell>
          <cell r="AC103">
            <v>1</v>
          </cell>
          <cell r="AD103">
            <v>0</v>
          </cell>
          <cell r="AE103" t="str">
            <v>{7,""}</v>
          </cell>
          <cell r="AF103">
            <v>15</v>
          </cell>
          <cell r="AG103">
            <v>16</v>
          </cell>
          <cell r="AH103">
            <v>2</v>
          </cell>
          <cell r="AI103">
            <v>0</v>
          </cell>
          <cell r="AJ103">
            <v>0</v>
          </cell>
          <cell r="AK103">
            <v>1</v>
          </cell>
          <cell r="AL103">
            <v>0</v>
          </cell>
          <cell r="AM103">
            <v>0</v>
          </cell>
          <cell r="AN103">
            <v>0</v>
          </cell>
          <cell r="AO103">
            <v>0</v>
          </cell>
          <cell r="AP103">
            <v>0</v>
          </cell>
          <cell r="AQ103">
            <v>0</v>
          </cell>
          <cell r="AR103">
            <v>0</v>
          </cell>
          <cell r="AS103">
            <v>0</v>
          </cell>
          <cell r="AV103">
            <v>0</v>
          </cell>
          <cell r="AW103">
            <v>1</v>
          </cell>
          <cell r="AX103">
            <v>15</v>
          </cell>
          <cell r="BT103" t="str">
            <v>QE.0005.15</v>
          </cell>
          <cell r="BU103" t="str">
            <v>QE KinderWege Luebeck</v>
          </cell>
          <cell r="BV103" t="str">
            <v>Quereinstieg – Männer und Frauen in Kitas</v>
          </cell>
          <cell r="BW103" t="str">
            <v>67a1e958-5db6-45ea-b197-dbfcc8b4d12e</v>
          </cell>
          <cell r="BX103">
            <v>36</v>
          </cell>
          <cell r="BY103">
            <v>100</v>
          </cell>
          <cell r="BZ103">
            <v>0</v>
          </cell>
          <cell r="CA103">
            <v>2016</v>
          </cell>
          <cell r="CC103" t="b">
            <v>0</v>
          </cell>
          <cell r="CD103" t="b">
            <v>0</v>
          </cell>
          <cell r="CE103" t="b">
            <v>0</v>
          </cell>
          <cell r="CF103" t="b">
            <v>0</v>
          </cell>
          <cell r="CG103" t="b">
            <v>1</v>
          </cell>
          <cell r="CH103" t="b">
            <v>0</v>
          </cell>
          <cell r="CI103" t="b">
            <v>0</v>
          </cell>
          <cell r="CJ103" t="b">
            <v>0</v>
          </cell>
          <cell r="CK103" t="b">
            <v>0</v>
          </cell>
          <cell r="CL103" t="b">
            <v>1</v>
          </cell>
          <cell r="CM103" t="b">
            <v>0</v>
          </cell>
          <cell r="CN103" t="b">
            <v>0</v>
          </cell>
          <cell r="CO103" t="b">
            <v>0</v>
          </cell>
          <cell r="CP103" t="b">
            <v>0</v>
          </cell>
          <cell r="CQ103" t="b">
            <v>1</v>
          </cell>
          <cell r="CR103" t="b">
            <v>0</v>
          </cell>
          <cell r="CS103" t="b">
            <v>0</v>
          </cell>
          <cell r="CT103" t="b">
            <v>0</v>
          </cell>
        </row>
        <row r="104">
          <cell r="A104" t="str">
            <v>TEST</v>
          </cell>
          <cell r="B104" t="str">
            <v>DEF</v>
          </cell>
          <cell r="C104">
            <v>1</v>
          </cell>
          <cell r="D104">
            <v>0</v>
          </cell>
          <cell r="E104" t="str">
            <v>QE-0002-000103</v>
          </cell>
          <cell r="F104">
            <v>42614</v>
          </cell>
          <cell r="G104">
            <v>43708</v>
          </cell>
          <cell r="K104">
            <v>0</v>
          </cell>
          <cell r="L104">
            <v>0</v>
          </cell>
          <cell r="M104">
            <v>0</v>
          </cell>
          <cell r="N104">
            <v>0</v>
          </cell>
          <cell r="O104">
            <v>1</v>
          </cell>
          <cell r="R104">
            <v>1</v>
          </cell>
          <cell r="S104">
            <v>21</v>
          </cell>
          <cell r="U104" t="str">
            <v>Fachangestellte für Medien und Informationsdienste</v>
          </cell>
          <cell r="V104">
            <v>4</v>
          </cell>
          <cell r="W104">
            <v>1</v>
          </cell>
          <cell r="Y104">
            <v>1</v>
          </cell>
          <cell r="AA104">
            <v>1</v>
          </cell>
          <cell r="AB104">
            <v>0</v>
          </cell>
          <cell r="AC104">
            <v>1</v>
          </cell>
          <cell r="AD104">
            <v>0</v>
          </cell>
          <cell r="AE104" t="str">
            <v>{15,""}</v>
          </cell>
          <cell r="AF104">
            <v>20</v>
          </cell>
          <cell r="AG104">
            <v>16</v>
          </cell>
          <cell r="AH104">
            <v>2</v>
          </cell>
          <cell r="AI104">
            <v>0</v>
          </cell>
          <cell r="AJ104">
            <v>0</v>
          </cell>
          <cell r="AK104">
            <v>1</v>
          </cell>
          <cell r="AL104">
            <v>0</v>
          </cell>
          <cell r="AM104">
            <v>0</v>
          </cell>
          <cell r="AN104">
            <v>0</v>
          </cell>
          <cell r="AO104">
            <v>0</v>
          </cell>
          <cell r="AP104">
            <v>0</v>
          </cell>
          <cell r="AQ104">
            <v>0</v>
          </cell>
          <cell r="AR104">
            <v>0</v>
          </cell>
          <cell r="AS104">
            <v>0</v>
          </cell>
          <cell r="AV104">
            <v>0</v>
          </cell>
          <cell r="AW104">
            <v>1</v>
          </cell>
          <cell r="AX104">
            <v>20</v>
          </cell>
          <cell r="BT104" t="str">
            <v>QE.0005.15</v>
          </cell>
          <cell r="BU104" t="str">
            <v>QE KinderWege Luebeck</v>
          </cell>
          <cell r="BV104" t="str">
            <v>Quereinstieg – Männer und Frauen in Kitas</v>
          </cell>
          <cell r="BW104" t="str">
            <v>c214be2d-5cd9-4766-9f0b-624493efa770</v>
          </cell>
          <cell r="BX104">
            <v>22</v>
          </cell>
          <cell r="BY104">
            <v>100</v>
          </cell>
          <cell r="BZ104">
            <v>0</v>
          </cell>
          <cell r="CA104">
            <v>2016</v>
          </cell>
          <cell r="CC104" t="b">
            <v>0</v>
          </cell>
          <cell r="CD104" t="b">
            <v>0</v>
          </cell>
          <cell r="CE104" t="b">
            <v>0</v>
          </cell>
          <cell r="CF104" t="b">
            <v>0</v>
          </cell>
          <cell r="CG104" t="b">
            <v>1</v>
          </cell>
          <cell r="CH104" t="b">
            <v>1</v>
          </cell>
          <cell r="CI104" t="b">
            <v>0</v>
          </cell>
          <cell r="CJ104" t="b">
            <v>0</v>
          </cell>
          <cell r="CK104" t="b">
            <v>0</v>
          </cell>
          <cell r="CL104" t="b">
            <v>1</v>
          </cell>
          <cell r="CM104" t="b">
            <v>0</v>
          </cell>
          <cell r="CN104" t="b">
            <v>0</v>
          </cell>
          <cell r="CO104" t="b">
            <v>0</v>
          </cell>
          <cell r="CP104" t="b">
            <v>0</v>
          </cell>
          <cell r="CQ104" t="b">
            <v>0</v>
          </cell>
          <cell r="CR104" t="b">
            <v>0</v>
          </cell>
          <cell r="CS104" t="b">
            <v>0</v>
          </cell>
          <cell r="CT104" t="b">
            <v>0</v>
          </cell>
        </row>
        <row r="105">
          <cell r="A105" t="str">
            <v>TEST</v>
          </cell>
          <cell r="B105" t="str">
            <v>DEF</v>
          </cell>
          <cell r="C105">
            <v>1</v>
          </cell>
          <cell r="D105">
            <v>0</v>
          </cell>
          <cell r="E105" t="str">
            <v>QE-0002-000104</v>
          </cell>
          <cell r="F105">
            <v>42979</v>
          </cell>
          <cell r="G105">
            <v>44074</v>
          </cell>
          <cell r="K105">
            <v>0</v>
          </cell>
          <cell r="L105">
            <v>0</v>
          </cell>
          <cell r="M105">
            <v>0</v>
          </cell>
          <cell r="N105">
            <v>0</v>
          </cell>
          <cell r="O105">
            <v>1</v>
          </cell>
          <cell r="R105">
            <v>1</v>
          </cell>
          <cell r="S105">
            <v>21</v>
          </cell>
          <cell r="U105" t="str">
            <v>Pharmazeutisch-kaufm. Angestellte</v>
          </cell>
          <cell r="V105">
            <v>4</v>
          </cell>
          <cell r="W105">
            <v>1</v>
          </cell>
          <cell r="Y105">
            <v>5</v>
          </cell>
          <cell r="AA105">
            <v>5</v>
          </cell>
          <cell r="AB105">
            <v>1</v>
          </cell>
          <cell r="AC105">
            <v>1</v>
          </cell>
          <cell r="AD105">
            <v>0</v>
          </cell>
          <cell r="AE105" t="str">
            <v>{17,""}</v>
          </cell>
          <cell r="AF105">
            <v>20</v>
          </cell>
          <cell r="AG105">
            <v>20</v>
          </cell>
          <cell r="AH105">
            <v>2</v>
          </cell>
          <cell r="AI105">
            <v>0</v>
          </cell>
          <cell r="AJ105">
            <v>0</v>
          </cell>
          <cell r="AK105">
            <v>1</v>
          </cell>
          <cell r="AL105">
            <v>0</v>
          </cell>
          <cell r="AM105">
            <v>0</v>
          </cell>
          <cell r="AN105">
            <v>0</v>
          </cell>
          <cell r="AO105">
            <v>0</v>
          </cell>
          <cell r="AP105">
            <v>0</v>
          </cell>
          <cell r="AQ105">
            <v>0</v>
          </cell>
          <cell r="AR105">
            <v>0</v>
          </cell>
          <cell r="AS105">
            <v>0</v>
          </cell>
          <cell r="AV105">
            <v>0</v>
          </cell>
          <cell r="AW105">
            <v>1</v>
          </cell>
          <cell r="AX105">
            <v>20</v>
          </cell>
          <cell r="BT105" t="str">
            <v>QE.0005.15</v>
          </cell>
          <cell r="BU105" t="str">
            <v>QE KinderWege Luebeck</v>
          </cell>
          <cell r="BV105" t="str">
            <v>Quereinstieg – Männer und Frauen in Kitas</v>
          </cell>
          <cell r="BW105" t="str">
            <v>f5fab7ad-4854-4315-a3d3-b50e3768a132</v>
          </cell>
          <cell r="BX105">
            <v>41</v>
          </cell>
          <cell r="BY105">
            <v>100</v>
          </cell>
          <cell r="BZ105">
            <v>0</v>
          </cell>
          <cell r="CA105">
            <v>2017</v>
          </cell>
          <cell r="CC105" t="b">
            <v>0</v>
          </cell>
          <cell r="CD105" t="b">
            <v>0</v>
          </cell>
          <cell r="CE105" t="b">
            <v>0</v>
          </cell>
          <cell r="CF105" t="b">
            <v>0</v>
          </cell>
          <cell r="CG105" t="b">
            <v>1</v>
          </cell>
          <cell r="CH105" t="b">
            <v>0</v>
          </cell>
          <cell r="CI105" t="b">
            <v>0</v>
          </cell>
          <cell r="CJ105" t="b">
            <v>0</v>
          </cell>
          <cell r="CK105" t="b">
            <v>0</v>
          </cell>
          <cell r="CL105" t="b">
            <v>1</v>
          </cell>
          <cell r="CM105" t="b">
            <v>0</v>
          </cell>
          <cell r="CN105" t="b">
            <v>0</v>
          </cell>
          <cell r="CO105" t="b">
            <v>0</v>
          </cell>
          <cell r="CP105" t="b">
            <v>0</v>
          </cell>
          <cell r="CQ105" t="b">
            <v>0</v>
          </cell>
          <cell r="CR105" t="b">
            <v>0</v>
          </cell>
          <cell r="CS105" t="b">
            <v>0</v>
          </cell>
          <cell r="CT105" t="b">
            <v>0</v>
          </cell>
        </row>
        <row r="106">
          <cell r="A106" t="str">
            <v>TEST</v>
          </cell>
          <cell r="B106" t="str">
            <v>DEF</v>
          </cell>
          <cell r="C106">
            <v>1</v>
          </cell>
          <cell r="D106">
            <v>0</v>
          </cell>
          <cell r="E106" t="str">
            <v>QE-0002-000105</v>
          </cell>
          <cell r="F106">
            <v>42979</v>
          </cell>
          <cell r="G106">
            <v>44074</v>
          </cell>
          <cell r="L106">
            <v>1</v>
          </cell>
          <cell r="M106">
            <v>0</v>
          </cell>
          <cell r="N106">
            <v>0</v>
          </cell>
          <cell r="O106">
            <v>1</v>
          </cell>
          <cell r="R106">
            <v>1</v>
          </cell>
          <cell r="S106">
            <v>19</v>
          </cell>
          <cell r="V106">
            <v>7</v>
          </cell>
          <cell r="W106">
            <v>2</v>
          </cell>
          <cell r="Y106">
            <v>22</v>
          </cell>
          <cell r="AA106">
            <v>2</v>
          </cell>
          <cell r="AB106">
            <v>1</v>
          </cell>
          <cell r="AC106">
            <v>1</v>
          </cell>
          <cell r="AD106">
            <v>0</v>
          </cell>
          <cell r="AE106" t="str">
            <v>{18,""}</v>
          </cell>
          <cell r="AF106">
            <v>20</v>
          </cell>
          <cell r="AG106">
            <v>20</v>
          </cell>
          <cell r="AH106">
            <v>2</v>
          </cell>
          <cell r="AI106">
            <v>0</v>
          </cell>
          <cell r="AJ106">
            <v>0</v>
          </cell>
          <cell r="AK106">
            <v>0</v>
          </cell>
          <cell r="AL106">
            <v>0</v>
          </cell>
          <cell r="AM106">
            <v>0</v>
          </cell>
          <cell r="AN106">
            <v>0</v>
          </cell>
          <cell r="AO106">
            <v>0</v>
          </cell>
          <cell r="AP106">
            <v>1</v>
          </cell>
          <cell r="AQ106">
            <v>0</v>
          </cell>
          <cell r="AR106">
            <v>0</v>
          </cell>
          <cell r="AS106">
            <v>0</v>
          </cell>
          <cell r="AV106">
            <v>0</v>
          </cell>
          <cell r="AW106">
            <v>1</v>
          </cell>
          <cell r="AX106">
            <v>20</v>
          </cell>
          <cell r="BT106" t="str">
            <v>QE.0005.15</v>
          </cell>
          <cell r="BU106" t="str">
            <v>QE KinderWege Luebeck</v>
          </cell>
          <cell r="BV106" t="str">
            <v>Quereinstieg – Männer und Frauen in Kitas</v>
          </cell>
          <cell r="BW106" t="str">
            <v>bd3776de-a961-4595-9539-04371fc95199</v>
          </cell>
          <cell r="BX106">
            <v>55</v>
          </cell>
          <cell r="BY106">
            <v>100</v>
          </cell>
          <cell r="BZ106">
            <v>0</v>
          </cell>
          <cell r="CA106">
            <v>2017</v>
          </cell>
          <cell r="CC106" t="b">
            <v>0</v>
          </cell>
          <cell r="CD106" t="b">
            <v>0</v>
          </cell>
          <cell r="CE106" t="b">
            <v>0</v>
          </cell>
          <cell r="CF106" t="b">
            <v>0</v>
          </cell>
          <cell r="CG106" t="b">
            <v>1</v>
          </cell>
          <cell r="CH106" t="b">
            <v>0</v>
          </cell>
          <cell r="CI106" t="b">
            <v>1</v>
          </cell>
          <cell r="CJ106" t="b">
            <v>0</v>
          </cell>
          <cell r="CK106" t="b">
            <v>0</v>
          </cell>
          <cell r="CL106" t="b">
            <v>0</v>
          </cell>
          <cell r="CM106" t="b">
            <v>1</v>
          </cell>
          <cell r="CN106" t="b">
            <v>0</v>
          </cell>
          <cell r="CO106" t="b">
            <v>0</v>
          </cell>
          <cell r="CP106" t="b">
            <v>0</v>
          </cell>
          <cell r="CQ106" t="b">
            <v>1</v>
          </cell>
          <cell r="CS106" t="b">
            <v>0</v>
          </cell>
          <cell r="CT106" t="b">
            <v>0</v>
          </cell>
        </row>
        <row r="107">
          <cell r="A107" t="str">
            <v>TEST</v>
          </cell>
          <cell r="B107" t="str">
            <v>DEF</v>
          </cell>
          <cell r="C107">
            <v>1</v>
          </cell>
          <cell r="D107">
            <v>0</v>
          </cell>
          <cell r="E107" t="str">
            <v>QE-0002-000106</v>
          </cell>
          <cell r="F107">
            <v>42979</v>
          </cell>
          <cell r="G107">
            <v>44074</v>
          </cell>
          <cell r="K107">
            <v>0</v>
          </cell>
          <cell r="L107">
            <v>1</v>
          </cell>
          <cell r="M107">
            <v>0</v>
          </cell>
          <cell r="N107">
            <v>0</v>
          </cell>
          <cell r="O107">
            <v>1</v>
          </cell>
          <cell r="R107">
            <v>1</v>
          </cell>
          <cell r="S107">
            <v>19</v>
          </cell>
          <cell r="V107">
            <v>7</v>
          </cell>
          <cell r="W107">
            <v>1</v>
          </cell>
          <cell r="Y107">
            <v>21</v>
          </cell>
          <cell r="AB107">
            <v>1</v>
          </cell>
          <cell r="AC107">
            <v>1</v>
          </cell>
          <cell r="AD107">
            <v>0</v>
          </cell>
          <cell r="AE107" t="str">
            <v>{10,""}</v>
          </cell>
          <cell r="AF107">
            <v>20</v>
          </cell>
          <cell r="AG107">
            <v>20</v>
          </cell>
          <cell r="AH107">
            <v>2</v>
          </cell>
          <cell r="AI107">
            <v>0</v>
          </cell>
          <cell r="AJ107">
            <v>0</v>
          </cell>
          <cell r="AK107">
            <v>0</v>
          </cell>
          <cell r="AL107">
            <v>0</v>
          </cell>
          <cell r="AM107">
            <v>0</v>
          </cell>
          <cell r="AN107">
            <v>1</v>
          </cell>
          <cell r="AO107">
            <v>0</v>
          </cell>
          <cell r="AP107">
            <v>0</v>
          </cell>
          <cell r="AQ107">
            <v>0</v>
          </cell>
          <cell r="AR107">
            <v>0</v>
          </cell>
          <cell r="AS107">
            <v>1</v>
          </cell>
          <cell r="AT107">
            <v>1</v>
          </cell>
          <cell r="AV107">
            <v>1</v>
          </cell>
          <cell r="AW107">
            <v>1</v>
          </cell>
          <cell r="AX107">
            <v>20</v>
          </cell>
          <cell r="BT107" t="str">
            <v>QE.0005.15</v>
          </cell>
          <cell r="BU107" t="str">
            <v>QE KinderWege Luebeck</v>
          </cell>
          <cell r="BV107" t="str">
            <v>Quereinstieg – Männer und Frauen in Kitas</v>
          </cell>
          <cell r="BW107" t="str">
            <v>35dbf515-bfb1-4934-ba7c-af9857a00940</v>
          </cell>
          <cell r="BX107">
            <v>47</v>
          </cell>
          <cell r="BY107">
            <v>100</v>
          </cell>
          <cell r="BZ107">
            <v>0</v>
          </cell>
          <cell r="CA107">
            <v>2017</v>
          </cell>
          <cell r="CC107" t="b">
            <v>1</v>
          </cell>
          <cell r="CD107" t="b">
            <v>0</v>
          </cell>
          <cell r="CE107" t="b">
            <v>0</v>
          </cell>
          <cell r="CF107" t="b">
            <v>0</v>
          </cell>
          <cell r="CG107" t="b">
            <v>0</v>
          </cell>
          <cell r="CH107" t="b">
            <v>0</v>
          </cell>
          <cell r="CI107" t="b">
            <v>0</v>
          </cell>
          <cell r="CJ107" t="b">
            <v>0</v>
          </cell>
          <cell r="CK107" t="b">
            <v>0</v>
          </cell>
          <cell r="CL107" t="b">
            <v>1</v>
          </cell>
          <cell r="CM107" t="b">
            <v>0</v>
          </cell>
          <cell r="CN107" t="b">
            <v>0</v>
          </cell>
          <cell r="CO107" t="b">
            <v>0</v>
          </cell>
          <cell r="CP107" t="b">
            <v>0</v>
          </cell>
          <cell r="CQ107" t="b">
            <v>1</v>
          </cell>
          <cell r="CR107" t="b">
            <v>0</v>
          </cell>
          <cell r="CS107" t="b">
            <v>0</v>
          </cell>
          <cell r="CT107" t="b">
            <v>0</v>
          </cell>
        </row>
        <row r="108">
          <cell r="A108" t="str">
            <v>TEST</v>
          </cell>
          <cell r="B108" t="str">
            <v>DEF</v>
          </cell>
          <cell r="C108">
            <v>1</v>
          </cell>
          <cell r="D108">
            <v>0</v>
          </cell>
          <cell r="E108" t="str">
            <v>QE-0002-000107</v>
          </cell>
          <cell r="F108">
            <v>42979</v>
          </cell>
          <cell r="G108">
            <v>44074</v>
          </cell>
          <cell r="K108">
            <v>0</v>
          </cell>
          <cell r="L108">
            <v>0</v>
          </cell>
          <cell r="M108">
            <v>0</v>
          </cell>
          <cell r="N108">
            <v>0</v>
          </cell>
          <cell r="O108">
            <v>1</v>
          </cell>
          <cell r="R108">
            <v>1</v>
          </cell>
          <cell r="S108">
            <v>21</v>
          </cell>
          <cell r="U108" t="str">
            <v>Hotelfachfrau</v>
          </cell>
          <cell r="V108">
            <v>4</v>
          </cell>
          <cell r="W108">
            <v>1</v>
          </cell>
          <cell r="Y108">
            <v>10</v>
          </cell>
          <cell r="AA108">
            <v>10</v>
          </cell>
          <cell r="AB108">
            <v>1</v>
          </cell>
          <cell r="AC108">
            <v>1</v>
          </cell>
          <cell r="AD108">
            <v>0</v>
          </cell>
          <cell r="AE108" t="str">
            <v>{9,""}</v>
          </cell>
          <cell r="AF108">
            <v>20</v>
          </cell>
          <cell r="AG108">
            <v>20</v>
          </cell>
          <cell r="AH108">
            <v>2</v>
          </cell>
          <cell r="AI108">
            <v>0</v>
          </cell>
          <cell r="AJ108">
            <v>0</v>
          </cell>
          <cell r="AK108">
            <v>0</v>
          </cell>
          <cell r="AL108">
            <v>0</v>
          </cell>
          <cell r="AM108">
            <v>0</v>
          </cell>
          <cell r="AN108">
            <v>1</v>
          </cell>
          <cell r="AO108">
            <v>0</v>
          </cell>
          <cell r="AP108">
            <v>0</v>
          </cell>
          <cell r="AQ108">
            <v>0</v>
          </cell>
          <cell r="AR108">
            <v>0</v>
          </cell>
          <cell r="AS108">
            <v>1</v>
          </cell>
          <cell r="AT108">
            <v>1</v>
          </cell>
          <cell r="AV108">
            <v>1</v>
          </cell>
          <cell r="AW108">
            <v>1</v>
          </cell>
          <cell r="AX108">
            <v>20</v>
          </cell>
          <cell r="BT108" t="str">
            <v>QE.0005.15</v>
          </cell>
          <cell r="BU108" t="str">
            <v>QE KinderWege Luebeck</v>
          </cell>
          <cell r="BV108" t="str">
            <v>Quereinstieg – Männer und Frauen in Kitas</v>
          </cell>
          <cell r="BW108" t="str">
            <v>b320ce92-05f9-4d06-8cf1-597b3ad7dc21</v>
          </cell>
          <cell r="BX108">
            <v>36</v>
          </cell>
          <cell r="BY108">
            <v>100</v>
          </cell>
          <cell r="BZ108">
            <v>0</v>
          </cell>
          <cell r="CA108">
            <v>2017</v>
          </cell>
          <cell r="CC108" t="b">
            <v>1</v>
          </cell>
          <cell r="CD108" t="b">
            <v>0</v>
          </cell>
          <cell r="CE108" t="b">
            <v>0</v>
          </cell>
          <cell r="CF108" t="b">
            <v>0</v>
          </cell>
          <cell r="CG108" t="b">
            <v>0</v>
          </cell>
          <cell r="CH108" t="b">
            <v>0</v>
          </cell>
          <cell r="CI108" t="b">
            <v>0</v>
          </cell>
          <cell r="CJ108" t="b">
            <v>0</v>
          </cell>
          <cell r="CK108" t="b">
            <v>0</v>
          </cell>
          <cell r="CL108" t="b">
            <v>1</v>
          </cell>
          <cell r="CM108" t="b">
            <v>0</v>
          </cell>
          <cell r="CN108" t="b">
            <v>0</v>
          </cell>
          <cell r="CO108" t="b">
            <v>0</v>
          </cell>
          <cell r="CP108" t="b">
            <v>0</v>
          </cell>
          <cell r="CQ108" t="b">
            <v>0</v>
          </cell>
          <cell r="CR108" t="b">
            <v>0</v>
          </cell>
          <cell r="CS108" t="b">
            <v>0</v>
          </cell>
          <cell r="CT108" t="b">
            <v>0</v>
          </cell>
        </row>
        <row r="109">
          <cell r="A109" t="str">
            <v>TEST</v>
          </cell>
          <cell r="B109" t="str">
            <v>DEF</v>
          </cell>
          <cell r="C109">
            <v>1</v>
          </cell>
          <cell r="D109">
            <v>0</v>
          </cell>
          <cell r="E109" t="str">
            <v>QE-0002-000108</v>
          </cell>
          <cell r="F109">
            <v>42979</v>
          </cell>
          <cell r="G109">
            <v>44074</v>
          </cell>
          <cell r="K109">
            <v>0</v>
          </cell>
          <cell r="L109">
            <v>0</v>
          </cell>
          <cell r="M109">
            <v>0</v>
          </cell>
          <cell r="N109">
            <v>0</v>
          </cell>
          <cell r="O109">
            <v>1</v>
          </cell>
          <cell r="R109">
            <v>1</v>
          </cell>
          <cell r="S109">
            <v>21</v>
          </cell>
          <cell r="U109" t="str">
            <v>Bürokauffrau</v>
          </cell>
          <cell r="V109">
            <v>4</v>
          </cell>
          <cell r="W109">
            <v>1</v>
          </cell>
          <cell r="Y109">
            <v>12</v>
          </cell>
          <cell r="AA109">
            <v>12</v>
          </cell>
          <cell r="AB109">
            <v>0</v>
          </cell>
          <cell r="AC109">
            <v>0</v>
          </cell>
          <cell r="AD109">
            <v>0</v>
          </cell>
          <cell r="AE109" t="str">
            <v>{11,""}</v>
          </cell>
          <cell r="AF109">
            <v>20</v>
          </cell>
          <cell r="AG109">
            <v>20</v>
          </cell>
          <cell r="AH109">
            <v>2</v>
          </cell>
          <cell r="AI109">
            <v>0</v>
          </cell>
          <cell r="AJ109">
            <v>0</v>
          </cell>
          <cell r="AK109">
            <v>1</v>
          </cell>
          <cell r="AL109">
            <v>0</v>
          </cell>
          <cell r="AM109">
            <v>0</v>
          </cell>
          <cell r="AN109">
            <v>0</v>
          </cell>
          <cell r="AO109">
            <v>0</v>
          </cell>
          <cell r="AP109">
            <v>0</v>
          </cell>
          <cell r="AQ109">
            <v>0</v>
          </cell>
          <cell r="AR109">
            <v>0</v>
          </cell>
          <cell r="AS109">
            <v>0</v>
          </cell>
          <cell r="AV109">
            <v>0</v>
          </cell>
          <cell r="AW109">
            <v>1</v>
          </cell>
          <cell r="AX109">
            <v>20</v>
          </cell>
          <cell r="BT109" t="str">
            <v>QE.0005.15</v>
          </cell>
          <cell r="BU109" t="str">
            <v>QE KinderWege Luebeck</v>
          </cell>
          <cell r="BV109" t="str">
            <v>Quereinstieg – Männer und Frauen in Kitas</v>
          </cell>
          <cell r="BW109" t="str">
            <v>5908f0cd-0c02-44b0-9e1b-4f6bb153b2a6</v>
          </cell>
          <cell r="BX109">
            <v>53</v>
          </cell>
          <cell r="BY109">
            <v>100</v>
          </cell>
          <cell r="BZ109">
            <v>0</v>
          </cell>
          <cell r="CA109">
            <v>2017</v>
          </cell>
          <cell r="CC109" t="b">
            <v>0</v>
          </cell>
          <cell r="CD109" t="b">
            <v>0</v>
          </cell>
          <cell r="CE109" t="b">
            <v>0</v>
          </cell>
          <cell r="CF109" t="b">
            <v>0</v>
          </cell>
          <cell r="CG109" t="b">
            <v>1</v>
          </cell>
          <cell r="CH109" t="b">
            <v>0</v>
          </cell>
          <cell r="CI109" t="b">
            <v>0</v>
          </cell>
          <cell r="CJ109" t="b">
            <v>0</v>
          </cell>
          <cell r="CK109" t="b">
            <v>0</v>
          </cell>
          <cell r="CL109" t="b">
            <v>1</v>
          </cell>
          <cell r="CM109" t="b">
            <v>0</v>
          </cell>
          <cell r="CN109" t="b">
            <v>0</v>
          </cell>
          <cell r="CO109" t="b">
            <v>0</v>
          </cell>
          <cell r="CP109" t="b">
            <v>0</v>
          </cell>
          <cell r="CQ109" t="b">
            <v>0</v>
          </cell>
          <cell r="CR109" t="b">
            <v>0</v>
          </cell>
          <cell r="CS109" t="b">
            <v>0</v>
          </cell>
          <cell r="CT109" t="b">
            <v>0</v>
          </cell>
        </row>
        <row r="110">
          <cell r="A110" t="str">
            <v>TEST</v>
          </cell>
          <cell r="B110" t="str">
            <v>DEF</v>
          </cell>
          <cell r="C110">
            <v>1</v>
          </cell>
          <cell r="D110">
            <v>0</v>
          </cell>
          <cell r="E110" t="str">
            <v>QE-0002-000109</v>
          </cell>
          <cell r="F110">
            <v>42979</v>
          </cell>
          <cell r="G110">
            <v>44074</v>
          </cell>
          <cell r="K110">
            <v>0</v>
          </cell>
          <cell r="L110">
            <v>0</v>
          </cell>
          <cell r="M110">
            <v>0</v>
          </cell>
          <cell r="N110">
            <v>0</v>
          </cell>
          <cell r="O110">
            <v>1</v>
          </cell>
          <cell r="R110">
            <v>1</v>
          </cell>
          <cell r="S110">
            <v>21</v>
          </cell>
          <cell r="U110" t="str">
            <v>Hotelfachfrau</v>
          </cell>
          <cell r="V110">
            <v>4</v>
          </cell>
          <cell r="W110">
            <v>1</v>
          </cell>
          <cell r="Y110">
            <v>16</v>
          </cell>
          <cell r="AA110">
            <v>11</v>
          </cell>
          <cell r="AB110">
            <v>1</v>
          </cell>
          <cell r="AC110">
            <v>1</v>
          </cell>
          <cell r="AD110">
            <v>0</v>
          </cell>
          <cell r="AE110" t="str">
            <v>{9,""}</v>
          </cell>
          <cell r="AF110">
            <v>20</v>
          </cell>
          <cell r="AG110">
            <v>20</v>
          </cell>
          <cell r="AH110">
            <v>2</v>
          </cell>
          <cell r="AI110">
            <v>0</v>
          </cell>
          <cell r="AJ110">
            <v>0</v>
          </cell>
          <cell r="AK110">
            <v>0</v>
          </cell>
          <cell r="AL110">
            <v>0</v>
          </cell>
          <cell r="AM110">
            <v>0</v>
          </cell>
          <cell r="AN110">
            <v>1</v>
          </cell>
          <cell r="AO110">
            <v>0</v>
          </cell>
          <cell r="AP110">
            <v>0</v>
          </cell>
          <cell r="AQ110">
            <v>0</v>
          </cell>
          <cell r="AR110">
            <v>0</v>
          </cell>
          <cell r="AS110">
            <v>1</v>
          </cell>
          <cell r="AT110">
            <v>6</v>
          </cell>
          <cell r="AV110">
            <v>1</v>
          </cell>
          <cell r="AW110">
            <v>1</v>
          </cell>
          <cell r="AX110">
            <v>40</v>
          </cell>
          <cell r="BT110" t="str">
            <v>QE.0005.15</v>
          </cell>
          <cell r="BU110" t="str">
            <v>QE KinderWege Luebeck</v>
          </cell>
          <cell r="BV110" t="str">
            <v>Quereinstieg – Männer und Frauen in Kitas</v>
          </cell>
          <cell r="BW110" t="str">
            <v>3a4ff3e5-374b-406b-b96b-dad44382bbb0</v>
          </cell>
          <cell r="BX110">
            <v>37</v>
          </cell>
          <cell r="BY110">
            <v>100</v>
          </cell>
          <cell r="BZ110">
            <v>0</v>
          </cell>
          <cell r="CA110">
            <v>2017</v>
          </cell>
          <cell r="CC110" t="b">
            <v>1</v>
          </cell>
          <cell r="CD110" t="b">
            <v>0</v>
          </cell>
          <cell r="CE110" t="b">
            <v>0</v>
          </cell>
          <cell r="CF110" t="b">
            <v>0</v>
          </cell>
          <cell r="CG110" t="b">
            <v>0</v>
          </cell>
          <cell r="CH110" t="b">
            <v>0</v>
          </cell>
          <cell r="CI110" t="b">
            <v>0</v>
          </cell>
          <cell r="CJ110" t="b">
            <v>0</v>
          </cell>
          <cell r="CK110" t="b">
            <v>0</v>
          </cell>
          <cell r="CL110" t="b">
            <v>1</v>
          </cell>
          <cell r="CM110" t="b">
            <v>0</v>
          </cell>
          <cell r="CN110" t="b">
            <v>0</v>
          </cell>
          <cell r="CO110" t="b">
            <v>0</v>
          </cell>
          <cell r="CP110" t="b">
            <v>0</v>
          </cell>
          <cell r="CQ110" t="b">
            <v>0</v>
          </cell>
          <cell r="CR110" t="b">
            <v>0</v>
          </cell>
          <cell r="CS110" t="b">
            <v>0</v>
          </cell>
          <cell r="CT110" t="b">
            <v>0</v>
          </cell>
        </row>
        <row r="111">
          <cell r="A111" t="str">
            <v>TEST</v>
          </cell>
          <cell r="B111" t="str">
            <v>DEF</v>
          </cell>
          <cell r="C111">
            <v>1</v>
          </cell>
          <cell r="D111">
            <v>0</v>
          </cell>
          <cell r="E111" t="str">
            <v>QE-0002-000110</v>
          </cell>
          <cell r="F111">
            <v>42979</v>
          </cell>
          <cell r="G111">
            <v>44074</v>
          </cell>
          <cell r="K111">
            <v>0</v>
          </cell>
          <cell r="L111">
            <v>0</v>
          </cell>
          <cell r="M111">
            <v>0</v>
          </cell>
          <cell r="N111">
            <v>0</v>
          </cell>
          <cell r="O111">
            <v>1</v>
          </cell>
          <cell r="R111">
            <v>1</v>
          </cell>
          <cell r="S111">
            <v>19</v>
          </cell>
          <cell r="V111">
            <v>4</v>
          </cell>
          <cell r="W111">
            <v>1</v>
          </cell>
          <cell r="Y111">
            <v>10</v>
          </cell>
          <cell r="AA111">
            <v>3</v>
          </cell>
          <cell r="AB111">
            <v>1</v>
          </cell>
          <cell r="AC111">
            <v>0</v>
          </cell>
          <cell r="AD111">
            <v>0</v>
          </cell>
          <cell r="AE111" t="str">
            <v>{10,17,18,""}</v>
          </cell>
          <cell r="AF111">
            <v>23</v>
          </cell>
          <cell r="AG111">
            <v>20</v>
          </cell>
          <cell r="AH111">
            <v>2</v>
          </cell>
          <cell r="AI111">
            <v>0</v>
          </cell>
          <cell r="AJ111">
            <v>0</v>
          </cell>
          <cell r="AK111">
            <v>1</v>
          </cell>
          <cell r="AL111">
            <v>0</v>
          </cell>
          <cell r="AM111">
            <v>0</v>
          </cell>
          <cell r="AN111">
            <v>0</v>
          </cell>
          <cell r="AO111">
            <v>0</v>
          </cell>
          <cell r="AP111">
            <v>0</v>
          </cell>
          <cell r="AQ111">
            <v>0</v>
          </cell>
          <cell r="AR111">
            <v>0</v>
          </cell>
          <cell r="AS111">
            <v>0</v>
          </cell>
          <cell r="AV111">
            <v>0</v>
          </cell>
          <cell r="AW111">
            <v>1</v>
          </cell>
          <cell r="AX111">
            <v>23</v>
          </cell>
          <cell r="BT111" t="str">
            <v>QE.0005.15</v>
          </cell>
          <cell r="BU111" t="str">
            <v>QE KinderWege Luebeck</v>
          </cell>
          <cell r="BV111" t="str">
            <v>Quereinstieg – Männer und Frauen in Kitas</v>
          </cell>
          <cell r="BW111" t="str">
            <v>bf739268-6c7d-476a-bca9-00f5331e4fdb</v>
          </cell>
          <cell r="BX111">
            <v>46</v>
          </cell>
          <cell r="BY111">
            <v>100</v>
          </cell>
          <cell r="BZ111">
            <v>0</v>
          </cell>
          <cell r="CA111">
            <v>2017</v>
          </cell>
          <cell r="CC111" t="b">
            <v>0</v>
          </cell>
          <cell r="CD111" t="b">
            <v>0</v>
          </cell>
          <cell r="CE111" t="b">
            <v>0</v>
          </cell>
          <cell r="CF111" t="b">
            <v>0</v>
          </cell>
          <cell r="CG111" t="b">
            <v>1</v>
          </cell>
          <cell r="CH111" t="b">
            <v>0</v>
          </cell>
          <cell r="CI111" t="b">
            <v>0</v>
          </cell>
          <cell r="CJ111" t="b">
            <v>0</v>
          </cell>
          <cell r="CK111" t="b">
            <v>0</v>
          </cell>
          <cell r="CL111" t="b">
            <v>1</v>
          </cell>
          <cell r="CM111" t="b">
            <v>0</v>
          </cell>
          <cell r="CN111" t="b">
            <v>0</v>
          </cell>
          <cell r="CO111" t="b">
            <v>0</v>
          </cell>
          <cell r="CP111" t="b">
            <v>0</v>
          </cell>
          <cell r="CQ111" t="b">
            <v>0</v>
          </cell>
          <cell r="CR111" t="b">
            <v>0</v>
          </cell>
          <cell r="CS111" t="b">
            <v>0</v>
          </cell>
          <cell r="CT111" t="b">
            <v>0</v>
          </cell>
        </row>
      </sheetData>
      <sheetData sheetId="1">
        <row r="1">
          <cell r="B1" t="str">
            <v>QE</v>
          </cell>
        </row>
        <row r="2">
          <cell r="B2">
            <v>43206</v>
          </cell>
        </row>
        <row r="4">
          <cell r="B4" t="str">
            <v>Start innerhalb des Zeitraums</v>
          </cell>
        </row>
        <row r="5">
          <cell r="B5">
            <v>42005</v>
          </cell>
        </row>
        <row r="6">
          <cell r="B6">
            <v>43206</v>
          </cell>
        </row>
      </sheetData>
    </sheetDataSet>
  </externalBook>
</externalLink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8"/>
  <sheetViews>
    <sheetView tabSelected="1" view="pageLayout" zoomScaleNormal="100" workbookViewId="0"/>
  </sheetViews>
  <sheetFormatPr baseColWidth="10" defaultRowHeight="15" x14ac:dyDescent="0.25"/>
  <cols>
    <col min="1" max="1" width="66.28515625" customWidth="1"/>
    <col min="2" max="3" width="10.5703125" customWidth="1"/>
  </cols>
  <sheetData>
    <row r="1" spans="1:4" ht="77.25" customHeight="1" x14ac:dyDescent="0.35">
      <c r="A1" s="18"/>
      <c r="B1" s="18"/>
      <c r="C1" s="18"/>
      <c r="D1" s="18"/>
    </row>
    <row r="2" spans="1:4" ht="32.25" customHeight="1" x14ac:dyDescent="0.35">
      <c r="A2" s="74" t="s">
        <v>112</v>
      </c>
      <c r="B2" s="74"/>
      <c r="C2" s="74"/>
      <c r="D2" s="18"/>
    </row>
    <row r="3" spans="1:4" ht="32.25" customHeight="1" x14ac:dyDescent="0.35">
      <c r="A3" s="74" t="s">
        <v>159</v>
      </c>
      <c r="B3" s="74"/>
      <c r="C3" s="74"/>
      <c r="D3" s="18"/>
    </row>
    <row r="4" spans="1:4" x14ac:dyDescent="0.25">
      <c r="A4" s="1"/>
    </row>
    <row r="5" spans="1:4" x14ac:dyDescent="0.25">
      <c r="A5" s="1" t="s">
        <v>124</v>
      </c>
      <c r="C5" s="51" t="s">
        <v>315</v>
      </c>
    </row>
    <row r="6" spans="1:4" x14ac:dyDescent="0.25">
      <c r="A6" s="24" t="s">
        <v>140</v>
      </c>
      <c r="B6" t="str">
        <f>[1]Metadaten!$B$1</f>
        <v>QE</v>
      </c>
    </row>
    <row r="7" spans="1:4" x14ac:dyDescent="0.25">
      <c r="A7" t="str">
        <f>CONCATENATE("Filtertyp: ",[1]Metadaten!$B$4)</f>
        <v>Filtertyp: Start innerhalb des Zeitraums</v>
      </c>
    </row>
    <row r="8" spans="1:4" x14ac:dyDescent="0.25">
      <c r="A8" t="s">
        <v>111</v>
      </c>
      <c r="B8" s="43">
        <f>[1]Metadaten!$B$2</f>
        <v>43206</v>
      </c>
    </row>
    <row r="9" spans="1:4" x14ac:dyDescent="0.25">
      <c r="A9" t="s">
        <v>139</v>
      </c>
      <c r="B9" s="43">
        <f>[1]Metadaten!$B$5</f>
        <v>42005</v>
      </c>
    </row>
    <row r="10" spans="1:4" x14ac:dyDescent="0.25">
      <c r="A10" t="s">
        <v>114</v>
      </c>
      <c r="B10" s="43">
        <f>[1]Metadaten!$B$6</f>
        <v>43206</v>
      </c>
    </row>
    <row r="11" spans="1:4" x14ac:dyDescent="0.25">
      <c r="B11" s="17"/>
    </row>
    <row r="12" spans="1:4" x14ac:dyDescent="0.25">
      <c r="A12" s="1" t="s">
        <v>110</v>
      </c>
      <c r="B12">
        <f>COUNTA([1]Rohdaten!$A:$A)-1</f>
        <v>110</v>
      </c>
    </row>
    <row r="13" spans="1:4" x14ac:dyDescent="0.25">
      <c r="A13" t="s">
        <v>113</v>
      </c>
      <c r="B13">
        <f>COUNTA(INDEX([1]Rohdaten!$A2:$AA9999,,MATCH("end_date",[1]Rohdaten!$1:$1,0)))</f>
        <v>11</v>
      </c>
    </row>
    <row r="15" spans="1:4" ht="18.75" x14ac:dyDescent="0.3">
      <c r="A15" s="44" t="s">
        <v>146</v>
      </c>
      <c r="B15" s="23" t="str">
        <f>CONCATENATE("Eintritte: ",B12)</f>
        <v>Eintritte: 110</v>
      </c>
      <c r="C15" s="23"/>
    </row>
    <row r="16" spans="1:4" ht="18.75" x14ac:dyDescent="0.3">
      <c r="A16" s="46" t="s">
        <v>126</v>
      </c>
      <c r="B16" s="46"/>
      <c r="C16" s="46"/>
    </row>
    <row r="17" spans="1:3" x14ac:dyDescent="0.25">
      <c r="A17" s="1" t="s">
        <v>47</v>
      </c>
      <c r="B17" s="20" t="s">
        <v>115</v>
      </c>
      <c r="C17" s="20" t="s">
        <v>116</v>
      </c>
    </row>
    <row r="18" spans="1:3" x14ac:dyDescent="0.25">
      <c r="A18" t="str">
        <f>'ESF-Ausw'!D4</f>
        <v>weiblich</v>
      </c>
      <c r="B18">
        <f>'ESF-Ausw'!E4</f>
        <v>63</v>
      </c>
      <c r="C18" s="19">
        <f t="shared" ref="C18" si="0">B18/$B$12</f>
        <v>0.57272727272727275</v>
      </c>
    </row>
    <row r="19" spans="1:3" x14ac:dyDescent="0.25">
      <c r="A19" t="str">
        <f>'ESF-Ausw'!D5</f>
        <v>männlich</v>
      </c>
      <c r="B19">
        <f>'ESF-Ausw'!E5</f>
        <v>47</v>
      </c>
      <c r="C19" s="19">
        <f>B19/$B$12</f>
        <v>0.42727272727272725</v>
      </c>
    </row>
    <row r="20" spans="1:3" x14ac:dyDescent="0.25">
      <c r="C20" s="19"/>
    </row>
    <row r="21" spans="1:3" x14ac:dyDescent="0.25">
      <c r="A21" s="1" t="s">
        <v>109</v>
      </c>
      <c r="C21" s="19"/>
    </row>
    <row r="22" spans="1:3" x14ac:dyDescent="0.25">
      <c r="A22" t="str">
        <f>'ESF-Ausw'!D87</f>
        <v>unter 20</v>
      </c>
      <c r="B22">
        <f>'ESF-Ausw'!E87</f>
        <v>0</v>
      </c>
      <c r="C22" s="19">
        <f>B22/$B$12</f>
        <v>0</v>
      </c>
    </row>
    <row r="23" spans="1:3" x14ac:dyDescent="0.25">
      <c r="A23" t="str">
        <f>'ESF-Ausw'!D88</f>
        <v>20 bis 29</v>
      </c>
      <c r="B23">
        <f>'ESF-Ausw'!E88</f>
        <v>26</v>
      </c>
      <c r="C23" s="19">
        <f>B23/$B$12</f>
        <v>0.23636363636363636</v>
      </c>
    </row>
    <row r="24" spans="1:3" x14ac:dyDescent="0.25">
      <c r="A24" t="str">
        <f>'ESF-Ausw'!D89</f>
        <v>30 bis 39</v>
      </c>
      <c r="B24">
        <f>'ESF-Ausw'!E89</f>
        <v>44</v>
      </c>
      <c r="C24" s="19">
        <f>B24/$B$12</f>
        <v>0.4</v>
      </c>
    </row>
    <row r="25" spans="1:3" x14ac:dyDescent="0.25">
      <c r="A25" t="str">
        <f>'ESF-Ausw'!D90</f>
        <v>ab 40</v>
      </c>
      <c r="B25">
        <f>'ESF-Ausw'!E90</f>
        <v>40</v>
      </c>
      <c r="C25" s="19">
        <f>B25/$B$12</f>
        <v>0.36363636363636365</v>
      </c>
    </row>
    <row r="26" spans="1:3" x14ac:dyDescent="0.25">
      <c r="C26" s="19"/>
    </row>
    <row r="27" spans="1:3" ht="18.75" x14ac:dyDescent="0.3">
      <c r="A27" s="22" t="s">
        <v>127</v>
      </c>
      <c r="C27" s="19"/>
    </row>
    <row r="28" spans="1:3" x14ac:dyDescent="0.25">
      <c r="A28" s="1" t="str">
        <f>'ESF-Ausw'!A52</f>
        <v>Arbeitslos</v>
      </c>
      <c r="C28" s="19"/>
    </row>
    <row r="29" spans="1:3" x14ac:dyDescent="0.25">
      <c r="A29" t="str">
        <f>'ESF-Ausw'!D53</f>
        <v>Nein</v>
      </c>
      <c r="B29">
        <f>'ESF-Ausw'!E53</f>
        <v>92</v>
      </c>
      <c r="C29" s="19">
        <f t="shared" ref="C29:C85" si="1">B29/$B$12</f>
        <v>0.83636363636363631</v>
      </c>
    </row>
    <row r="30" spans="1:3" x14ac:dyDescent="0.25">
      <c r="A30" t="str">
        <f>'ESF-Ausw'!D54</f>
        <v>Ja</v>
      </c>
      <c r="B30">
        <f>'ESF-Ausw'!E54</f>
        <v>18</v>
      </c>
      <c r="C30" s="19">
        <f t="shared" si="1"/>
        <v>0.16363636363636364</v>
      </c>
    </row>
    <row r="31" spans="1:3" x14ac:dyDescent="0.25">
      <c r="C31" s="19"/>
    </row>
    <row r="32" spans="1:3" x14ac:dyDescent="0.25">
      <c r="A32" s="1" t="str">
        <f>'ESF-Ausw'!A47</f>
        <v>Arbeitslosengeld</v>
      </c>
      <c r="C32" s="19"/>
    </row>
    <row r="33" spans="1:3" x14ac:dyDescent="0.25">
      <c r="A33" t="str">
        <f>'ESF-Ausw'!D48</f>
        <v>Nein</v>
      </c>
      <c r="B33">
        <f>'ESF-Ausw'!E48</f>
        <v>89</v>
      </c>
      <c r="C33" s="19">
        <f t="shared" si="1"/>
        <v>0.80909090909090908</v>
      </c>
    </row>
    <row r="34" spans="1:3" x14ac:dyDescent="0.25">
      <c r="A34" t="str">
        <f>'ESF-Ausw'!D49</f>
        <v>Ja, von der Agentur für Arbeit (Arbeitslosengeld)</v>
      </c>
      <c r="B34">
        <f>'ESF-Ausw'!E49</f>
        <v>9</v>
      </c>
      <c r="C34" s="19">
        <f t="shared" si="1"/>
        <v>8.1818181818181818E-2</v>
      </c>
    </row>
    <row r="35" spans="1:3" x14ac:dyDescent="0.25">
      <c r="A35" t="str">
        <f>'ESF-Ausw'!D50</f>
        <v>Ja, vom Jobcenter (Arbeitslosengeld II/Hartz IV)</v>
      </c>
      <c r="B35">
        <f>'ESF-Ausw'!E50</f>
        <v>12</v>
      </c>
      <c r="C35" s="19">
        <f t="shared" si="1"/>
        <v>0.10909090909090909</v>
      </c>
    </row>
    <row r="36" spans="1:3" x14ac:dyDescent="0.25">
      <c r="A36" t="str">
        <f>'ESF-Ausw'!D51</f>
        <v>Ja, gleichzeitiger Bezug von Arbeitslosengeld I und Arbeitslosengeld II</v>
      </c>
      <c r="B36">
        <f>'ESF-Ausw'!E51</f>
        <v>0</v>
      </c>
      <c r="C36" s="19">
        <f t="shared" si="1"/>
        <v>0</v>
      </c>
    </row>
    <row r="37" spans="1:3" x14ac:dyDescent="0.25">
      <c r="C37" s="19"/>
    </row>
    <row r="38" spans="1:3" x14ac:dyDescent="0.25">
      <c r="A38" s="1" t="str">
        <f>'ESF-Ausw'!A58</f>
        <v>Erwerbstätig</v>
      </c>
      <c r="C38" s="19"/>
    </row>
    <row r="39" spans="1:3" x14ac:dyDescent="0.25">
      <c r="A39" t="str">
        <f>'ESF-Ausw'!D59</f>
        <v>Nein</v>
      </c>
      <c r="B39">
        <f>'ESF-Ausw'!E59</f>
        <v>44</v>
      </c>
      <c r="C39" s="19">
        <f t="shared" si="1"/>
        <v>0.4</v>
      </c>
    </row>
    <row r="40" spans="1:3" x14ac:dyDescent="0.25">
      <c r="A40" t="str">
        <f>'ESF-Ausw'!D60</f>
        <v>Vollzeit erwerbstätig</v>
      </c>
      <c r="B40">
        <f>'ESF-Ausw'!E60</f>
        <v>66</v>
      </c>
      <c r="C40" s="19">
        <f t="shared" si="1"/>
        <v>0.6</v>
      </c>
    </row>
    <row r="41" spans="1:3" x14ac:dyDescent="0.25">
      <c r="A41" t="str">
        <f>'ESF-Ausw'!D61</f>
        <v>Teilzeit erwerbstätig</v>
      </c>
      <c r="B41">
        <f>'ESF-Ausw'!E61</f>
        <v>0</v>
      </c>
      <c r="C41" s="19">
        <f t="shared" si="1"/>
        <v>0</v>
      </c>
    </row>
    <row r="42" spans="1:3" ht="24" customHeight="1" x14ac:dyDescent="0.25">
      <c r="C42" s="19"/>
    </row>
    <row r="43" spans="1:3" x14ac:dyDescent="0.25">
      <c r="A43" s="1" t="s">
        <v>128</v>
      </c>
      <c r="C43" s="19"/>
    </row>
    <row r="44" spans="1:3" x14ac:dyDescent="0.25">
      <c r="A44" s="24" t="str">
        <f>'ESF-Ausw'!A55</f>
        <v>Arbeitssuchend</v>
      </c>
      <c r="B44">
        <f>'ESF-Ausw'!E56</f>
        <v>87</v>
      </c>
      <c r="C44" s="19">
        <f t="shared" si="1"/>
        <v>0.79090909090909089</v>
      </c>
    </row>
    <row r="45" spans="1:3" x14ac:dyDescent="0.25">
      <c r="A45" t="str">
        <f>'ESF-Ausw'!A62</f>
        <v>Geringfügig beschäftigt</v>
      </c>
      <c r="B45">
        <f>'ESF-Ausw'!E64</f>
        <v>16</v>
      </c>
      <c r="C45" s="19">
        <f t="shared" si="1"/>
        <v>0.14545454545454545</v>
      </c>
    </row>
    <row r="46" spans="1:3" x14ac:dyDescent="0.25">
      <c r="A46" t="str">
        <f>'ESF-Ausw'!A65</f>
        <v>Selbständig</v>
      </c>
      <c r="B46">
        <f>'ESF-Ausw'!E67</f>
        <v>6</v>
      </c>
      <c r="C46" s="19">
        <f t="shared" si="1"/>
        <v>5.4545454545454543E-2</v>
      </c>
    </row>
    <row r="47" spans="1:3" x14ac:dyDescent="0.25">
      <c r="A47" t="str">
        <f>'ESF-Ausw'!A68</f>
        <v>Allgemeinb. Schule</v>
      </c>
      <c r="B47">
        <f>'ESF-Ausw'!E70</f>
        <v>0</v>
      </c>
      <c r="C47" s="19">
        <f t="shared" si="1"/>
        <v>0</v>
      </c>
    </row>
    <row r="48" spans="1:3" x14ac:dyDescent="0.25">
      <c r="A48" t="str">
        <f>'ESF-Ausw'!A71</f>
        <v>Auszubildende im Betrieb</v>
      </c>
      <c r="B48">
        <f>'ESF-Ausw'!E73</f>
        <v>0</v>
      </c>
      <c r="C48" s="19">
        <f t="shared" si="1"/>
        <v>0</v>
      </c>
    </row>
    <row r="49" spans="1:3" x14ac:dyDescent="0.25">
      <c r="A49" t="str">
        <f>'ESF-Ausw'!A74</f>
        <v>In schulischer oder außerbetriebl. Ausb.</v>
      </c>
      <c r="B49">
        <f>'ESF-Ausw'!E76</f>
        <v>0</v>
      </c>
      <c r="C49" s="19">
        <f t="shared" si="1"/>
        <v>0</v>
      </c>
    </row>
    <row r="50" spans="1:3" x14ac:dyDescent="0.25">
      <c r="A50" t="str">
        <f>'ESF-Ausw'!A77</f>
        <v>Vollzeitstudent</v>
      </c>
      <c r="B50">
        <f>'ESF-Ausw'!E79</f>
        <v>0</v>
      </c>
      <c r="C50" s="19">
        <f t="shared" si="1"/>
        <v>0</v>
      </c>
    </row>
    <row r="51" spans="1:3" x14ac:dyDescent="0.25">
      <c r="A51" t="str">
        <f>'ESF-Ausw'!A81</f>
        <v>Sonstigen Aus- und Weiterbildung</v>
      </c>
      <c r="B51">
        <f>'ESF-Ausw'!E83</f>
        <v>0</v>
      </c>
      <c r="C51" s="19">
        <f t="shared" si="1"/>
        <v>0</v>
      </c>
    </row>
    <row r="52" spans="1:3" x14ac:dyDescent="0.25">
      <c r="A52" t="str">
        <f>'ESF-Ausw'!A84</f>
        <v>Nicht erwerbstätig</v>
      </c>
      <c r="B52">
        <f>'ESF-Ausw'!E86</f>
        <v>9</v>
      </c>
      <c r="C52" s="19">
        <f t="shared" si="1"/>
        <v>8.1818181818181818E-2</v>
      </c>
    </row>
    <row r="53" spans="1:3" x14ac:dyDescent="0.25">
      <c r="C53" s="19"/>
    </row>
    <row r="54" spans="1:3" ht="270.75" customHeight="1" x14ac:dyDescent="0.25">
      <c r="C54" s="19"/>
    </row>
    <row r="55" spans="1:3" x14ac:dyDescent="0.25">
      <c r="C55" s="19"/>
    </row>
    <row r="56" spans="1:3" ht="18.75" x14ac:dyDescent="0.3">
      <c r="A56" s="22" t="s">
        <v>129</v>
      </c>
      <c r="C56" s="19"/>
    </row>
    <row r="57" spans="1:3" x14ac:dyDescent="0.25">
      <c r="A57" s="1" t="s">
        <v>107</v>
      </c>
      <c r="C57" s="19"/>
    </row>
    <row r="58" spans="1:3" x14ac:dyDescent="0.25">
      <c r="A58" t="str">
        <f>'ESF-Ausw'!D22</f>
        <v>(Noch) kein Schulabschluss und mindestens 4 Jahre eine Schule besucht</v>
      </c>
      <c r="B58">
        <f>'ESF-Ausw'!E22</f>
        <v>0</v>
      </c>
      <c r="C58" s="19">
        <f t="shared" si="1"/>
        <v>0</v>
      </c>
    </row>
    <row r="59" spans="1:3" x14ac:dyDescent="0.25">
      <c r="A59" t="str">
        <f>'ESF-Ausw'!D23</f>
        <v>(Noch) kein Schulabschluss und weniger als 4 Jahre eine Schule besucht</v>
      </c>
      <c r="B59">
        <f>'ESF-Ausw'!E23</f>
        <v>0</v>
      </c>
      <c r="C59" s="19">
        <f t="shared" si="1"/>
        <v>0</v>
      </c>
    </row>
    <row r="60" spans="1:3" x14ac:dyDescent="0.25">
      <c r="A60" t="str">
        <f>'ESF-Ausw'!D24</f>
        <v>Förderschulabschluss</v>
      </c>
      <c r="B60">
        <f>'ESF-Ausw'!E24</f>
        <v>0</v>
      </c>
      <c r="C60" s="19">
        <f t="shared" si="1"/>
        <v>0</v>
      </c>
    </row>
    <row r="61" spans="1:3" x14ac:dyDescent="0.25">
      <c r="A61" t="str">
        <f>'ESF-Ausw'!D25</f>
        <v>Hauptschulabschluss</v>
      </c>
      <c r="B61">
        <f>'ESF-Ausw'!E25</f>
        <v>1</v>
      </c>
      <c r="C61" s="19">
        <f t="shared" si="1"/>
        <v>9.0909090909090905E-3</v>
      </c>
    </row>
    <row r="62" spans="1:3" x14ac:dyDescent="0.25">
      <c r="A62" t="str">
        <f>'ESF-Ausw'!D26</f>
        <v>Mittlerer Schulabschluss (Realschulabschluss, Fachoberschulreife)</v>
      </c>
      <c r="B62">
        <f>'ESF-Ausw'!E26</f>
        <v>63</v>
      </c>
      <c r="C62" s="19">
        <f t="shared" si="1"/>
        <v>0.57272727272727275</v>
      </c>
    </row>
    <row r="63" spans="1:3" x14ac:dyDescent="0.25">
      <c r="A63" t="str">
        <f>'ESF-Ausw'!D27</f>
        <v xml:space="preserve">Berufsvorbereitungsjahr/Berufsorientierungsjahr/Ausbildungsvorbereitungsjahr </v>
      </c>
      <c r="B63">
        <f>'ESF-Ausw'!E27</f>
        <v>0</v>
      </c>
      <c r="C63" s="19">
        <f t="shared" si="1"/>
        <v>0</v>
      </c>
    </row>
    <row r="64" spans="1:3" x14ac:dyDescent="0.25">
      <c r="A64" t="str">
        <f>'ESF-Ausw'!D28</f>
        <v>Berufsgrundbildungsjahr (Anerkennung als 1. Ausbildungsjahr möglich)</v>
      </c>
      <c r="B64">
        <f>'ESF-Ausw'!E28</f>
        <v>0</v>
      </c>
      <c r="C64" s="19">
        <f t="shared" si="1"/>
        <v>0</v>
      </c>
    </row>
    <row r="65" spans="1:3" x14ac:dyDescent="0.25">
      <c r="A65" t="str">
        <f>'ESF-Ausw'!D29</f>
        <v xml:space="preserve">Abitur/Fachhochschulreife erworben auf dem 1. Bildungsweg </v>
      </c>
      <c r="B65">
        <f>'ESF-Ausw'!E29</f>
        <v>38</v>
      </c>
      <c r="C65" s="19">
        <f t="shared" si="1"/>
        <v>0.34545454545454546</v>
      </c>
    </row>
    <row r="66" spans="1:3" x14ac:dyDescent="0.25">
      <c r="A66" t="str">
        <f>'ESF-Ausw'!D30</f>
        <v xml:space="preserve">Abitur/Fachhochschulreife erworben auf dem 2. Bildungsweg </v>
      </c>
      <c r="B66">
        <f>'ESF-Ausw'!E30</f>
        <v>8</v>
      </c>
      <c r="C66" s="19">
        <f t="shared" si="1"/>
        <v>7.2727272727272724E-2</v>
      </c>
    </row>
    <row r="67" spans="1:3" x14ac:dyDescent="0.25">
      <c r="A67" t="str">
        <f>'ESF-Ausw'!D31</f>
        <v>(Noch) kein Schulabschluss, Dauer des Schulbesuchs unbek.</v>
      </c>
      <c r="B67">
        <f>'ESF-Ausw'!E31</f>
        <v>0</v>
      </c>
      <c r="C67" s="19">
        <f t="shared" si="1"/>
        <v>0</v>
      </c>
    </row>
    <row r="68" spans="1:3" x14ac:dyDescent="0.25">
      <c r="C68" s="19"/>
    </row>
    <row r="69" spans="1:3" x14ac:dyDescent="0.25">
      <c r="A69" s="1" t="str">
        <f>'ESF-Ausw'!A32</f>
        <v>Höchster Berufsabschluss</v>
      </c>
      <c r="C69" s="19"/>
    </row>
    <row r="70" spans="1:3" x14ac:dyDescent="0.25">
      <c r="A70" t="str">
        <f>'ESF-Ausw'!D33</f>
        <v>(Noch) keine abgeschlossene Berufsausbildung</v>
      </c>
      <c r="B70">
        <f>'ESF-Ausw'!E33</f>
        <v>7</v>
      </c>
      <c r="C70" s="19">
        <f t="shared" si="1"/>
        <v>6.363636363636363E-2</v>
      </c>
    </row>
    <row r="71" spans="1:3" x14ac:dyDescent="0.25">
      <c r="A71" t="str">
        <f>'ESF-Ausw'!D34</f>
        <v>(Außer-)betriebliche Lehre/Ausbildung, Berufsfachschule, sonstige schulische BA</v>
      </c>
      <c r="B71">
        <f>'ESF-Ausw'!E34</f>
        <v>88</v>
      </c>
      <c r="C71" s="19">
        <f t="shared" si="1"/>
        <v>0.8</v>
      </c>
    </row>
    <row r="72" spans="1:3" x14ac:dyDescent="0.25">
      <c r="A72" t="str">
        <f>'ESF-Ausw'!D35</f>
        <v>Fachhochschulabschluss Bachelor/Diplom, Meisterbrief oder  gleichwertiges Zertifikat</v>
      </c>
      <c r="B72">
        <f>'ESF-Ausw'!E35</f>
        <v>6</v>
      </c>
      <c r="C72" s="19">
        <f t="shared" si="1"/>
        <v>5.4545454545454543E-2</v>
      </c>
    </row>
    <row r="73" spans="1:3" x14ac:dyDescent="0.25">
      <c r="A73" t="str">
        <f>'ESF-Ausw'!D36</f>
        <v>(Fach-)Hochschulabschluss Master, Diplom-Universitätsstudiengang</v>
      </c>
      <c r="B73">
        <f>'ESF-Ausw'!E36</f>
        <v>9</v>
      </c>
      <c r="C73" s="19">
        <f t="shared" si="1"/>
        <v>8.1818181818181818E-2</v>
      </c>
    </row>
    <row r="74" spans="1:3" x14ac:dyDescent="0.25">
      <c r="A74" t="str">
        <f>'ESF-Ausw'!D37</f>
        <v>Promotion</v>
      </c>
      <c r="B74">
        <f>'ESF-Ausw'!E37</f>
        <v>0</v>
      </c>
      <c r="C74" s="19">
        <f t="shared" si="1"/>
        <v>0</v>
      </c>
    </row>
    <row r="75" spans="1:3" x14ac:dyDescent="0.25">
      <c r="C75" s="19"/>
    </row>
    <row r="76" spans="1:3" ht="18.75" x14ac:dyDescent="0.3">
      <c r="A76" s="22" t="s">
        <v>121</v>
      </c>
      <c r="C76" s="19"/>
    </row>
    <row r="77" spans="1:3" x14ac:dyDescent="0.25">
      <c r="A77" t="str">
        <f>'ESF-Ausw'!A38</f>
        <v>Unterhaltsberechtigte Kinder</v>
      </c>
      <c r="B77">
        <f>'ESF-Ausw'!E40</f>
        <v>51</v>
      </c>
      <c r="C77" s="19">
        <f t="shared" si="1"/>
        <v>0.46363636363636362</v>
      </c>
    </row>
    <row r="78" spans="1:3" x14ac:dyDescent="0.25">
      <c r="A78" t="str">
        <f>'ESF-Ausw'!A44</f>
        <v>Alleinerziehend</v>
      </c>
      <c r="B78">
        <f>'ESF-Ausw'!E46</f>
        <v>12</v>
      </c>
      <c r="C78" s="19">
        <f t="shared" si="1"/>
        <v>0.10909090909090909</v>
      </c>
    </row>
    <row r="79" spans="1:3" x14ac:dyDescent="0.25">
      <c r="A79" t="str">
        <f>'ESF-Ausw'!A41</f>
        <v>Weitere Erwerbspersonen im HH</v>
      </c>
      <c r="B79">
        <f>'ESF-Ausw'!E43</f>
        <v>67</v>
      </c>
      <c r="C79" s="19">
        <f t="shared" si="1"/>
        <v>0.60909090909090913</v>
      </c>
    </row>
    <row r="80" spans="1:3" x14ac:dyDescent="0.25">
      <c r="C80" s="19"/>
    </row>
    <row r="81" spans="1:3" ht="18.75" x14ac:dyDescent="0.3">
      <c r="A81" s="22" t="s">
        <v>122</v>
      </c>
      <c r="C81" s="19"/>
    </row>
    <row r="82" spans="1:3" x14ac:dyDescent="0.25">
      <c r="A82" s="1" t="str">
        <f>'ESF-Ausw'!A6</f>
        <v>Schwerbehindertenausweis</v>
      </c>
      <c r="C82" s="19"/>
    </row>
    <row r="83" spans="1:3" x14ac:dyDescent="0.25">
      <c r="A83" t="str">
        <f>'ESF-Ausw'!D6</f>
        <v>keine Angabe</v>
      </c>
      <c r="B83">
        <f>'ESF-Ausw'!E6</f>
        <v>11</v>
      </c>
      <c r="C83" s="19">
        <f t="shared" si="1"/>
        <v>0.1</v>
      </c>
    </row>
    <row r="84" spans="1:3" x14ac:dyDescent="0.25">
      <c r="A84" t="str">
        <f>'ESF-Ausw'!D7</f>
        <v>Nein</v>
      </c>
      <c r="B84">
        <f>'ESF-Ausw'!E7</f>
        <v>96</v>
      </c>
      <c r="C84" s="19">
        <f t="shared" si="1"/>
        <v>0.87272727272727268</v>
      </c>
    </row>
    <row r="85" spans="1:3" x14ac:dyDescent="0.25">
      <c r="A85" t="str">
        <f>'ESF-Ausw'!D8</f>
        <v>Ja</v>
      </c>
      <c r="B85">
        <f>'ESF-Ausw'!E8</f>
        <v>3</v>
      </c>
      <c r="C85" s="19">
        <f t="shared" si="1"/>
        <v>2.7272727272727271E-2</v>
      </c>
    </row>
    <row r="86" spans="1:3" x14ac:dyDescent="0.25">
      <c r="C86" s="19"/>
    </row>
    <row r="87" spans="1:3" x14ac:dyDescent="0.25">
      <c r="A87" s="1" t="str">
        <f>'ESF-Ausw'!A9</f>
        <v>Eltern(teil) nicht Deutschland geboren</v>
      </c>
      <c r="C87" s="19"/>
    </row>
    <row r="88" spans="1:3" x14ac:dyDescent="0.25">
      <c r="A88" t="str">
        <f>'ESF-Ausw'!D9</f>
        <v>keine Angabe</v>
      </c>
      <c r="B88">
        <f>'ESF-Ausw'!E9</f>
        <v>17</v>
      </c>
      <c r="C88" s="19">
        <f t="shared" ref="C88:C100" si="2">B88/$B$12</f>
        <v>0.15454545454545454</v>
      </c>
    </row>
    <row r="89" spans="1:3" x14ac:dyDescent="0.25">
      <c r="A89" t="str">
        <f>'ESF-Ausw'!D10</f>
        <v>Nein</v>
      </c>
      <c r="B89">
        <f>'ESF-Ausw'!E10</f>
        <v>77</v>
      </c>
      <c r="C89" s="19">
        <f t="shared" si="2"/>
        <v>0.7</v>
      </c>
    </row>
    <row r="90" spans="1:3" x14ac:dyDescent="0.25">
      <c r="A90" t="str">
        <f>'ESF-Ausw'!D11</f>
        <v>Ja</v>
      </c>
      <c r="B90">
        <f>'ESF-Ausw'!E11</f>
        <v>16</v>
      </c>
      <c r="C90" s="19">
        <f t="shared" si="2"/>
        <v>0.14545454545454545</v>
      </c>
    </row>
    <row r="91" spans="1:3" x14ac:dyDescent="0.25">
      <c r="C91" s="19"/>
    </row>
    <row r="92" spans="1:3" x14ac:dyDescent="0.25">
      <c r="A92" s="1" t="str">
        <f>'ESF-Ausw'!A12</f>
        <v>anerkannte Minderheit</v>
      </c>
      <c r="C92" s="19"/>
    </row>
    <row r="93" spans="1:3" x14ac:dyDescent="0.25">
      <c r="A93" t="str">
        <f>'ESF-Ausw'!D12</f>
        <v>keine Angabe</v>
      </c>
      <c r="B93">
        <f>'ESF-Ausw'!E12</f>
        <v>18</v>
      </c>
      <c r="C93" s="19">
        <f t="shared" si="2"/>
        <v>0.16363636363636364</v>
      </c>
    </row>
    <row r="94" spans="1:3" x14ac:dyDescent="0.25">
      <c r="A94" t="str">
        <f>'ESF-Ausw'!D13</f>
        <v>Nein</v>
      </c>
      <c r="B94">
        <f>'ESF-Ausw'!E13</f>
        <v>92</v>
      </c>
      <c r="C94" s="19">
        <f t="shared" si="2"/>
        <v>0.83636363636363631</v>
      </c>
    </row>
    <row r="95" spans="1:3" x14ac:dyDescent="0.25">
      <c r="A95" t="str">
        <f>'ESF-Ausw'!D14</f>
        <v>Ja</v>
      </c>
      <c r="B95">
        <f>'ESF-Ausw'!E14</f>
        <v>0</v>
      </c>
      <c r="C95" s="19">
        <f t="shared" si="2"/>
        <v>0</v>
      </c>
    </row>
    <row r="96" spans="1:3" x14ac:dyDescent="0.25">
      <c r="C96" s="19"/>
    </row>
    <row r="97" spans="1:3" x14ac:dyDescent="0.25">
      <c r="A97" s="1" t="str">
        <f>'ESF-Ausw'!A15</f>
        <v>Sonstige Benachteiligungen</v>
      </c>
      <c r="C97" s="19"/>
    </row>
    <row r="98" spans="1:3" x14ac:dyDescent="0.25">
      <c r="A98" t="str">
        <f>'ESF-Ausw'!D15</f>
        <v>keine Angabe</v>
      </c>
      <c r="B98">
        <f>'ESF-Ausw'!E15</f>
        <v>10</v>
      </c>
      <c r="C98" s="19">
        <f t="shared" si="2"/>
        <v>9.0909090909090912E-2</v>
      </c>
    </row>
    <row r="99" spans="1:3" x14ac:dyDescent="0.25">
      <c r="A99" t="str">
        <f>'ESF-Ausw'!D16</f>
        <v>Nein</v>
      </c>
      <c r="B99">
        <f>'ESF-Ausw'!E16</f>
        <v>100</v>
      </c>
      <c r="C99" s="19">
        <f t="shared" si="2"/>
        <v>0.90909090909090906</v>
      </c>
    </row>
    <row r="100" spans="1:3" x14ac:dyDescent="0.25">
      <c r="A100" t="str">
        <f>'ESF-Ausw'!D17</f>
        <v>Ja</v>
      </c>
      <c r="B100">
        <f>'ESF-Ausw'!E17</f>
        <v>0</v>
      </c>
      <c r="C100" s="19">
        <f t="shared" si="2"/>
        <v>0</v>
      </c>
    </row>
    <row r="101" spans="1:3" x14ac:dyDescent="0.25">
      <c r="C101" s="19"/>
    </row>
    <row r="102" spans="1:3" ht="18.75" x14ac:dyDescent="0.3">
      <c r="A102" s="44" t="s">
        <v>146</v>
      </c>
      <c r="B102" s="23" t="str">
        <f>CONCATENATE("Eintritte: ",$B$12)</f>
        <v>Eintritte: 110</v>
      </c>
      <c r="C102" s="23"/>
    </row>
    <row r="103" spans="1:3" ht="18.75" x14ac:dyDescent="0.3">
      <c r="A103" s="46" t="s">
        <v>169</v>
      </c>
      <c r="B103" s="46"/>
      <c r="C103" s="46"/>
    </row>
    <row r="104" spans="1:3" ht="18.75" x14ac:dyDescent="0.3">
      <c r="A104" s="22" t="s">
        <v>268</v>
      </c>
    </row>
    <row r="105" spans="1:3" x14ac:dyDescent="0.25">
      <c r="A105" s="1" t="s">
        <v>263</v>
      </c>
      <c r="C105" s="19"/>
    </row>
    <row r="106" spans="1:3" x14ac:dyDescent="0.25">
      <c r="A106" t="str">
        <f>'QE-Ausw'!E3</f>
        <v>keine Angabe</v>
      </c>
      <c r="B106">
        <f>'QE-Ausw'!F3</f>
        <v>6</v>
      </c>
      <c r="C106" s="19">
        <f t="shared" ref="C106:C134" si="3">B106/$B$12</f>
        <v>5.4545454545454543E-2</v>
      </c>
    </row>
    <row r="107" spans="1:3" x14ac:dyDescent="0.25">
      <c r="A107" t="str">
        <f>'QE-Ausw'!E4</f>
        <v>fachnahen Berufsabschluss</v>
      </c>
      <c r="B107">
        <f>'QE-Ausw'!F4</f>
        <v>1</v>
      </c>
      <c r="C107" s="19">
        <f t="shared" si="3"/>
        <v>9.0909090909090905E-3</v>
      </c>
    </row>
    <row r="108" spans="1:3" x14ac:dyDescent="0.25">
      <c r="A108" t="str">
        <f>'QE-Ausw'!E5</f>
        <v>fachfremden Berufsabschluss</v>
      </c>
      <c r="B108">
        <f>'QE-Ausw'!F5</f>
        <v>103</v>
      </c>
      <c r="C108" s="19">
        <f t="shared" si="3"/>
        <v>0.9363636363636364</v>
      </c>
    </row>
    <row r="109" spans="1:3" x14ac:dyDescent="0.25">
      <c r="A109" t="str">
        <f>'QE-Ausw'!E6</f>
        <v>keine Angabe</v>
      </c>
      <c r="B109">
        <f>'QE-Ausw'!F6</f>
        <v>7</v>
      </c>
      <c r="C109" s="19">
        <f t="shared" si="3"/>
        <v>6.363636363636363E-2</v>
      </c>
    </row>
    <row r="110" spans="1:3" x14ac:dyDescent="0.25">
      <c r="C110" s="19"/>
    </row>
    <row r="111" spans="1:3" x14ac:dyDescent="0.25">
      <c r="A111" s="1" t="s">
        <v>264</v>
      </c>
      <c r="C111" s="19"/>
    </row>
    <row r="112" spans="1:3" x14ac:dyDescent="0.25">
      <c r="A112" t="str">
        <f>'QE-Ausw'!E7</f>
        <v>Kaufmann/-frau im Einzelhandel</v>
      </c>
      <c r="B112">
        <f>'QE-Ausw'!F7</f>
        <v>11</v>
      </c>
      <c r="C112" s="19">
        <f t="shared" si="3"/>
        <v>0.1</v>
      </c>
    </row>
    <row r="113" spans="1:3" x14ac:dyDescent="0.25">
      <c r="A113" t="str">
        <f>'QE-Ausw'!E8</f>
        <v>Kaufmann/-frau im Groß- und Außenhandel</v>
      </c>
      <c r="B113">
        <f>'QE-Ausw'!F8</f>
        <v>3</v>
      </c>
      <c r="C113" s="19">
        <f t="shared" si="3"/>
        <v>2.7272727272727271E-2</v>
      </c>
    </row>
    <row r="114" spans="1:3" x14ac:dyDescent="0.25">
      <c r="A114" t="str">
        <f>'QE-Ausw'!E9</f>
        <v>Kaufmann/-frau für Büromanagement</v>
      </c>
      <c r="B114">
        <f>'QE-Ausw'!F9</f>
        <v>6</v>
      </c>
      <c r="C114" s="19">
        <f t="shared" si="3"/>
        <v>5.4545454545454543E-2</v>
      </c>
    </row>
    <row r="115" spans="1:3" x14ac:dyDescent="0.25">
      <c r="A115" t="str">
        <f>'QE-Ausw'!E10</f>
        <v>Industriekaufmann/-frau</v>
      </c>
      <c r="B115">
        <f>'QE-Ausw'!F10</f>
        <v>1</v>
      </c>
      <c r="C115" s="19">
        <f t="shared" si="3"/>
        <v>9.0909090909090905E-3</v>
      </c>
    </row>
    <row r="116" spans="1:3" x14ac:dyDescent="0.25">
      <c r="A116" t="str">
        <f>'QE-Ausw'!E11</f>
        <v>Industriemechaniker/in</v>
      </c>
      <c r="B116">
        <f>'QE-Ausw'!F11</f>
        <v>0</v>
      </c>
      <c r="C116" s="19">
        <f t="shared" si="3"/>
        <v>0</v>
      </c>
    </row>
    <row r="117" spans="1:3" x14ac:dyDescent="0.25">
      <c r="A117" t="str">
        <f>'QE-Ausw'!E12</f>
        <v>KFZ-Mechatroniker/in</v>
      </c>
      <c r="B117">
        <f>'QE-Ausw'!F12</f>
        <v>0</v>
      </c>
      <c r="C117" s="19">
        <f t="shared" si="3"/>
        <v>0</v>
      </c>
    </row>
    <row r="118" spans="1:3" x14ac:dyDescent="0.25">
      <c r="A118" t="str">
        <f>'QE-Ausw'!E13</f>
        <v>Metallbauer/in</v>
      </c>
      <c r="B118">
        <f>'QE-Ausw'!F13</f>
        <v>3</v>
      </c>
      <c r="C118" s="19">
        <f t="shared" si="3"/>
        <v>2.7272727272727271E-2</v>
      </c>
    </row>
    <row r="119" spans="1:3" x14ac:dyDescent="0.25">
      <c r="A119" t="str">
        <f>'QE-Ausw'!E14</f>
        <v>Elektroniker/in</v>
      </c>
      <c r="B119">
        <f>'QE-Ausw'!F14</f>
        <v>2</v>
      </c>
      <c r="C119" s="19">
        <f t="shared" si="3"/>
        <v>1.8181818181818181E-2</v>
      </c>
    </row>
    <row r="120" spans="1:3" x14ac:dyDescent="0.25">
      <c r="A120" t="str">
        <f>'QE-Ausw'!E15</f>
        <v>Bankkaufmann/-frau</v>
      </c>
      <c r="B120">
        <f>'QE-Ausw'!F15</f>
        <v>4</v>
      </c>
      <c r="C120" s="19">
        <f t="shared" si="3"/>
        <v>3.6363636363636362E-2</v>
      </c>
    </row>
    <row r="121" spans="1:3" x14ac:dyDescent="0.25">
      <c r="A121" t="str">
        <f>'QE-Ausw'!E16</f>
        <v>Zahnmedizinische/r Fachangestellte/r</v>
      </c>
      <c r="B121">
        <f>'QE-Ausw'!F16</f>
        <v>1</v>
      </c>
      <c r="C121" s="19">
        <f t="shared" si="3"/>
        <v>9.0909090909090905E-3</v>
      </c>
    </row>
    <row r="122" spans="1:3" x14ac:dyDescent="0.25">
      <c r="A122" t="str">
        <f>'QE-Ausw'!E17</f>
        <v>Koch/Köchin</v>
      </c>
      <c r="B122">
        <f>'QE-Ausw'!F17</f>
        <v>3</v>
      </c>
      <c r="C122" s="19">
        <f t="shared" si="3"/>
        <v>2.7272727272727271E-2</v>
      </c>
    </row>
    <row r="123" spans="1:3" x14ac:dyDescent="0.25">
      <c r="A123" t="str">
        <f>'QE-Ausw'!E18</f>
        <v>Fachinformatiker/in</v>
      </c>
      <c r="B123">
        <f>'QE-Ausw'!F18</f>
        <v>1</v>
      </c>
      <c r="C123" s="19">
        <f t="shared" si="3"/>
        <v>9.0909090909090905E-3</v>
      </c>
    </row>
    <row r="124" spans="1:3" x14ac:dyDescent="0.25">
      <c r="A124" t="str">
        <f>'QE-Ausw'!E19</f>
        <v>Medizinische/r Fachangestellte/r</v>
      </c>
      <c r="B124">
        <f>'QE-Ausw'!F19</f>
        <v>2</v>
      </c>
      <c r="C124" s="19">
        <f t="shared" si="3"/>
        <v>1.8181818181818181E-2</v>
      </c>
    </row>
    <row r="125" spans="1:3" x14ac:dyDescent="0.25">
      <c r="A125" t="str">
        <f>'QE-Ausw'!E20</f>
        <v>Verkäufer/in</v>
      </c>
      <c r="B125">
        <f>'QE-Ausw'!F20</f>
        <v>1</v>
      </c>
      <c r="C125" s="19">
        <f t="shared" si="3"/>
        <v>9.0909090909090905E-3</v>
      </c>
    </row>
    <row r="126" spans="1:3" x14ac:dyDescent="0.25">
      <c r="A126" t="str">
        <f>'QE-Ausw'!E21</f>
        <v>Friseur/in</v>
      </c>
      <c r="B126">
        <f>'QE-Ausw'!F21</f>
        <v>0</v>
      </c>
      <c r="C126" s="19">
        <f t="shared" si="3"/>
        <v>0</v>
      </c>
    </row>
    <row r="127" spans="1:3" x14ac:dyDescent="0.25">
      <c r="A127" t="str">
        <f>'QE-Ausw'!E22</f>
        <v>Krankenpfleger/in</v>
      </c>
      <c r="B127">
        <f>'QE-Ausw'!F22</f>
        <v>1</v>
      </c>
      <c r="C127" s="19">
        <f t="shared" si="3"/>
        <v>9.0909090909090905E-3</v>
      </c>
    </row>
    <row r="128" spans="1:3" x14ac:dyDescent="0.25">
      <c r="A128" t="str">
        <f>'QE-Ausw'!E23</f>
        <v>Physiotherapeut/in</v>
      </c>
      <c r="B128">
        <f>'QE-Ausw'!F23</f>
        <v>0</v>
      </c>
      <c r="C128" s="19">
        <f t="shared" si="3"/>
        <v>0</v>
      </c>
    </row>
    <row r="129" spans="1:3" x14ac:dyDescent="0.25">
      <c r="A129" t="str">
        <f>'QE-Ausw'!E24</f>
        <v>Ergotherapeut/in</v>
      </c>
      <c r="B129">
        <f>'QE-Ausw'!F24</f>
        <v>0</v>
      </c>
      <c r="C129" s="19">
        <f t="shared" si="3"/>
        <v>0</v>
      </c>
    </row>
    <row r="130" spans="1:3" x14ac:dyDescent="0.25">
      <c r="A130" t="str">
        <f>'QE-Ausw'!E25</f>
        <v>Grafiker/in</v>
      </c>
      <c r="B130">
        <f>'QE-Ausw'!F25</f>
        <v>7</v>
      </c>
      <c r="C130" s="19">
        <f t="shared" si="3"/>
        <v>6.363636363636363E-2</v>
      </c>
    </row>
    <row r="131" spans="1:3" x14ac:dyDescent="0.25">
      <c r="A131" t="str">
        <f>'QE-Ausw'!E26</f>
        <v>Tischler/in</v>
      </c>
      <c r="B131">
        <f>'QE-Ausw'!F26</f>
        <v>2</v>
      </c>
      <c r="C131" s="19">
        <f t="shared" si="3"/>
        <v>1.8181818181818181E-2</v>
      </c>
    </row>
    <row r="132" spans="1:3" x14ac:dyDescent="0.25">
      <c r="A132" t="str">
        <f>'QE-Ausw'!E27</f>
        <v>Sonstiger Berufsabschluss</v>
      </c>
      <c r="B132">
        <f>'QE-Ausw'!F27</f>
        <v>43</v>
      </c>
      <c r="C132" s="19">
        <f t="shared" si="3"/>
        <v>0.39090909090909093</v>
      </c>
    </row>
    <row r="133" spans="1:3" x14ac:dyDescent="0.25">
      <c r="A133" t="str">
        <f>'QE-Ausw'!E28</f>
        <v>Akademischer Abschluss</v>
      </c>
      <c r="B133">
        <f>'QE-Ausw'!F28</f>
        <v>12</v>
      </c>
      <c r="C133" s="19">
        <f t="shared" si="3"/>
        <v>0.10909090909090909</v>
      </c>
    </row>
    <row r="134" spans="1:3" x14ac:dyDescent="0.25">
      <c r="A134" t="str">
        <f>'QE-Ausw'!E29</f>
        <v>keine Angabe</v>
      </c>
      <c r="B134">
        <f>'QE-Ausw'!F29</f>
        <v>6</v>
      </c>
      <c r="C134" s="19">
        <f t="shared" si="3"/>
        <v>5.4545454545454543E-2</v>
      </c>
    </row>
    <row r="135" spans="1:3" x14ac:dyDescent="0.25">
      <c r="C135" s="19"/>
    </row>
    <row r="136" spans="1:3" x14ac:dyDescent="0.25">
      <c r="A136" s="1" t="s">
        <v>265</v>
      </c>
      <c r="C136" s="19"/>
    </row>
    <row r="137" spans="1:3" x14ac:dyDescent="0.25">
      <c r="A137" t="str">
        <f>'QE-Ausw'!E29</f>
        <v>keine Angabe</v>
      </c>
      <c r="B137">
        <f>'QE-Ausw'!F29</f>
        <v>6</v>
      </c>
      <c r="C137" s="19">
        <f t="shared" ref="C137" si="4">B137/$B$12</f>
        <v>5.4545454545454543E-2</v>
      </c>
    </row>
    <row r="138" spans="1:3" x14ac:dyDescent="0.25">
      <c r="A138" t="str">
        <f>'QE-Ausw'!E30</f>
        <v>weniger als 1 Jahr</v>
      </c>
      <c r="B138">
        <f>'QE-Ausw'!F30</f>
        <v>1</v>
      </c>
      <c r="C138" s="19">
        <f t="shared" ref="C138:C158" si="5">B138/$B$12</f>
        <v>9.0909090909090905E-3</v>
      </c>
    </row>
    <row r="139" spans="1:3" x14ac:dyDescent="0.25">
      <c r="A139" t="str">
        <f>'QE-Ausw'!E31</f>
        <v>1 bis 10 Jahre</v>
      </c>
      <c r="B139">
        <f>'QE-Ausw'!F31</f>
        <v>58</v>
      </c>
      <c r="C139" s="19">
        <f t="shared" si="5"/>
        <v>0.52727272727272723</v>
      </c>
    </row>
    <row r="140" spans="1:3" x14ac:dyDescent="0.25">
      <c r="A140" t="str">
        <f>'QE-Ausw'!E32</f>
        <v>11 bis 20 Jahre</v>
      </c>
      <c r="B140">
        <f>'QE-Ausw'!F32</f>
        <v>30</v>
      </c>
      <c r="C140" s="19">
        <f t="shared" si="5"/>
        <v>0.27272727272727271</v>
      </c>
    </row>
    <row r="141" spans="1:3" x14ac:dyDescent="0.25">
      <c r="A141" t="str">
        <f>'QE-Ausw'!E33</f>
        <v>21 bis 30 Jahre</v>
      </c>
      <c r="B141">
        <f>'QE-Ausw'!F33</f>
        <v>12</v>
      </c>
      <c r="C141" s="19">
        <f t="shared" si="5"/>
        <v>0.10909090909090909</v>
      </c>
    </row>
    <row r="142" spans="1:3" x14ac:dyDescent="0.25">
      <c r="A142" t="str">
        <f>'QE-Ausw'!E34</f>
        <v>mehr als 30 Jahre</v>
      </c>
      <c r="B142">
        <f>'QE-Ausw'!F34</f>
        <v>3</v>
      </c>
      <c r="C142" s="19">
        <f t="shared" si="5"/>
        <v>2.7272727272727271E-2</v>
      </c>
    </row>
    <row r="143" spans="1:3" x14ac:dyDescent="0.25">
      <c r="C143" s="19"/>
    </row>
    <row r="144" spans="1:3" x14ac:dyDescent="0.25">
      <c r="A144" s="1" t="s">
        <v>266</v>
      </c>
      <c r="C144" s="19"/>
    </row>
    <row r="145" spans="1:3" x14ac:dyDescent="0.25">
      <c r="A145" t="str">
        <f>'QE-Ausw'!E35</f>
        <v>keine Angabe</v>
      </c>
      <c r="B145">
        <f>'QE-Ausw'!F35</f>
        <v>7</v>
      </c>
      <c r="C145" s="19">
        <f t="shared" ref="C145" si="6">B145/$B$12</f>
        <v>6.363636363636363E-2</v>
      </c>
    </row>
    <row r="146" spans="1:3" x14ac:dyDescent="0.25">
      <c r="A146" t="str">
        <f>'QE-Ausw'!E36</f>
        <v>weniger als 1 Jahr</v>
      </c>
      <c r="B146">
        <f>'QE-Ausw'!F36</f>
        <v>11</v>
      </c>
      <c r="C146" s="19">
        <f t="shared" si="5"/>
        <v>0.1</v>
      </c>
    </row>
    <row r="147" spans="1:3" x14ac:dyDescent="0.25">
      <c r="A147" t="str">
        <f>'QE-Ausw'!E37</f>
        <v>1 bis 10 Jahre</v>
      </c>
      <c r="B147">
        <f>'QE-Ausw'!F37</f>
        <v>61</v>
      </c>
      <c r="C147" s="19">
        <f t="shared" si="5"/>
        <v>0.55454545454545456</v>
      </c>
    </row>
    <row r="148" spans="1:3" x14ac:dyDescent="0.25">
      <c r="A148" t="str">
        <f>'QE-Ausw'!E38</f>
        <v>11 bis 20 Jahre</v>
      </c>
      <c r="B148">
        <f>'QE-Ausw'!F38</f>
        <v>21</v>
      </c>
      <c r="C148" s="19">
        <f t="shared" si="5"/>
        <v>0.19090909090909092</v>
      </c>
    </row>
    <row r="149" spans="1:3" x14ac:dyDescent="0.25">
      <c r="A149" t="str">
        <f>'QE-Ausw'!E39</f>
        <v>21 bis 30 Jahre</v>
      </c>
      <c r="B149">
        <f>'QE-Ausw'!F39</f>
        <v>9</v>
      </c>
      <c r="C149" s="19">
        <f t="shared" si="5"/>
        <v>8.1818181818181818E-2</v>
      </c>
    </row>
    <row r="150" spans="1:3" x14ac:dyDescent="0.25">
      <c r="A150" t="str">
        <f>'QE-Ausw'!E40</f>
        <v>mehr als 30 Jahre</v>
      </c>
      <c r="B150">
        <f>'QE-Ausw'!F40</f>
        <v>1</v>
      </c>
      <c r="C150" s="19">
        <f t="shared" si="5"/>
        <v>9.0909090909090905E-3</v>
      </c>
    </row>
    <row r="151" spans="1:3" x14ac:dyDescent="0.25">
      <c r="C151" s="19"/>
    </row>
    <row r="152" spans="1:3" x14ac:dyDescent="0.25">
      <c r="A152" s="1" t="s">
        <v>267</v>
      </c>
      <c r="C152" s="19"/>
    </row>
    <row r="153" spans="1:3" x14ac:dyDescent="0.25">
      <c r="A153" t="str">
        <f>'QE-Ausw'!E41</f>
        <v>keine Angabe</v>
      </c>
      <c r="B153">
        <f>'QE-Ausw'!F41</f>
        <v>103</v>
      </c>
      <c r="C153" s="19">
        <f t="shared" si="5"/>
        <v>0.9363636363636364</v>
      </c>
    </row>
    <row r="154" spans="1:3" x14ac:dyDescent="0.25">
      <c r="A154" t="str">
        <f>'QE-Ausw'!E42</f>
        <v>weniger als 1 Jahr</v>
      </c>
      <c r="B154">
        <f>'QE-Ausw'!F42</f>
        <v>1</v>
      </c>
      <c r="C154" s="19">
        <f t="shared" si="5"/>
        <v>9.0909090909090905E-3</v>
      </c>
    </row>
    <row r="155" spans="1:3" x14ac:dyDescent="0.25">
      <c r="A155" t="str">
        <f>'QE-Ausw'!E43</f>
        <v>1 bis 2 Jahre</v>
      </c>
      <c r="B155">
        <f>'QE-Ausw'!F43</f>
        <v>0</v>
      </c>
      <c r="C155" s="19">
        <f t="shared" si="5"/>
        <v>0</v>
      </c>
    </row>
    <row r="156" spans="1:3" x14ac:dyDescent="0.25">
      <c r="A156" t="str">
        <f>'QE-Ausw'!E44</f>
        <v>3 bis 5 Jahre</v>
      </c>
      <c r="B156">
        <f>'QE-Ausw'!F44</f>
        <v>3</v>
      </c>
      <c r="C156" s="19">
        <f t="shared" si="5"/>
        <v>2.7272727272727271E-2</v>
      </c>
    </row>
    <row r="157" spans="1:3" x14ac:dyDescent="0.25">
      <c r="A157" t="str">
        <f>'QE-Ausw'!E45</f>
        <v>6 bis 10 Jahre</v>
      </c>
      <c r="B157">
        <f>'QE-Ausw'!F45</f>
        <v>1</v>
      </c>
      <c r="C157" s="19">
        <f t="shared" si="5"/>
        <v>9.0909090909090905E-3</v>
      </c>
    </row>
    <row r="158" spans="1:3" x14ac:dyDescent="0.25">
      <c r="A158" t="str">
        <f>'QE-Ausw'!E46</f>
        <v>mehr als 10 Jahre</v>
      </c>
      <c r="B158">
        <f>'QE-Ausw'!F46</f>
        <v>2</v>
      </c>
      <c r="C158" s="19">
        <f t="shared" si="5"/>
        <v>1.8181818181818181E-2</v>
      </c>
    </row>
    <row r="159" spans="1:3" x14ac:dyDescent="0.25">
      <c r="C159" s="19"/>
    </row>
    <row r="160" spans="1:3" x14ac:dyDescent="0.25">
      <c r="A160" s="76" t="str">
        <f>'QE-Ausw'!B47</f>
        <v>Berufserfahrung/Branche im Verlauf der letzten ca. 5 Jahre  (Hinweis: Mehrfachantworten möglich)</v>
      </c>
      <c r="B160" s="76"/>
      <c r="C160" s="76"/>
    </row>
    <row r="161" spans="1:3" x14ac:dyDescent="0.25">
      <c r="A161" t="str">
        <f>'QE-Ausw'!E48</f>
        <v>Land- und Forstwirtschaft, Fischerei</v>
      </c>
      <c r="B161">
        <f>'QE-Ausw'!F48</f>
        <v>6</v>
      </c>
      <c r="C161" s="19">
        <f t="shared" ref="C161:C181" si="7">B161/$B$12</f>
        <v>5.4545454545454543E-2</v>
      </c>
    </row>
    <row r="162" spans="1:3" x14ac:dyDescent="0.25">
      <c r="A162" t="str">
        <f>'QE-Ausw'!E49</f>
        <v>Bergbau und Gewinnung von Steinen und Erden</v>
      </c>
      <c r="B162">
        <f>'QE-Ausw'!F49</f>
        <v>1</v>
      </c>
      <c r="C162" s="19">
        <f t="shared" si="7"/>
        <v>9.0909090909090905E-3</v>
      </c>
    </row>
    <row r="163" spans="1:3" x14ac:dyDescent="0.25">
      <c r="A163" t="str">
        <f>'QE-Ausw'!E50</f>
        <v>Verarbeitendes Gewerbe</v>
      </c>
      <c r="B163">
        <f>'QE-Ausw'!F50</f>
        <v>9</v>
      </c>
      <c r="C163" s="19">
        <f t="shared" si="7"/>
        <v>8.1818181818181818E-2</v>
      </c>
    </row>
    <row r="164" spans="1:3" x14ac:dyDescent="0.25">
      <c r="A164" t="str">
        <f>'QE-Ausw'!E51</f>
        <v>Energieversorgung</v>
      </c>
      <c r="B164">
        <f>'QE-Ausw'!F51</f>
        <v>4</v>
      </c>
      <c r="C164" s="19">
        <f t="shared" si="7"/>
        <v>3.6363636363636362E-2</v>
      </c>
    </row>
    <row r="165" spans="1:3" x14ac:dyDescent="0.25">
      <c r="A165" t="str">
        <f>'QE-Ausw'!E52</f>
        <v>Wasserversorgung; Abwasser- und Abfallentsorgung und Beseitigung von</v>
      </c>
      <c r="B165">
        <f>'QE-Ausw'!F52</f>
        <v>3</v>
      </c>
      <c r="C165" s="19">
        <f t="shared" si="7"/>
        <v>2.7272727272727271E-2</v>
      </c>
    </row>
    <row r="166" spans="1:3" x14ac:dyDescent="0.25">
      <c r="A166" t="str">
        <f>'QE-Ausw'!E53</f>
        <v>Baugewerbe</v>
      </c>
      <c r="B166">
        <f>'QE-Ausw'!F53</f>
        <v>9</v>
      </c>
      <c r="C166" s="19">
        <f t="shared" si="7"/>
        <v>8.1818181818181818E-2</v>
      </c>
    </row>
    <row r="167" spans="1:3" x14ac:dyDescent="0.25">
      <c r="A167" t="str">
        <f>'QE-Ausw'!E54</f>
        <v>Handel; Instandhaltung und Reparatur von Kraftfahrzeugen</v>
      </c>
      <c r="B167">
        <f>'QE-Ausw'!F54</f>
        <v>16</v>
      </c>
      <c r="C167" s="19">
        <f t="shared" si="7"/>
        <v>0.14545454545454545</v>
      </c>
    </row>
    <row r="168" spans="1:3" x14ac:dyDescent="0.25">
      <c r="A168" t="str">
        <f>'QE-Ausw'!E55</f>
        <v>Verkehr und Lagerei</v>
      </c>
      <c r="B168">
        <f>'QE-Ausw'!F55</f>
        <v>9</v>
      </c>
      <c r="C168" s="19">
        <f t="shared" si="7"/>
        <v>8.1818181818181818E-2</v>
      </c>
    </row>
    <row r="169" spans="1:3" x14ac:dyDescent="0.25">
      <c r="A169" t="str">
        <f>'QE-Ausw'!E56</f>
        <v>Gastgewerbe</v>
      </c>
      <c r="B169">
        <f>'QE-Ausw'!F56</f>
        <v>17</v>
      </c>
      <c r="C169" s="19">
        <f t="shared" si="7"/>
        <v>0.15454545454545454</v>
      </c>
    </row>
    <row r="170" spans="1:3" x14ac:dyDescent="0.25">
      <c r="A170" t="str">
        <f>'QE-Ausw'!E57</f>
        <v>Information und Kommunikation</v>
      </c>
      <c r="B170">
        <f>'QE-Ausw'!F57</f>
        <v>13</v>
      </c>
      <c r="C170" s="19">
        <f t="shared" si="7"/>
        <v>0.11818181818181818</v>
      </c>
    </row>
    <row r="171" spans="1:3" x14ac:dyDescent="0.25">
      <c r="A171" t="str">
        <f>'QE-Ausw'!E58</f>
        <v>Erbringung von Finanz- und Versicherungsdienstleistungen</v>
      </c>
      <c r="B171">
        <f>'QE-Ausw'!F58</f>
        <v>7</v>
      </c>
      <c r="C171" s="19">
        <f t="shared" si="7"/>
        <v>6.363636363636363E-2</v>
      </c>
    </row>
    <row r="172" spans="1:3" x14ac:dyDescent="0.25">
      <c r="A172" t="str">
        <f>'QE-Ausw'!E59</f>
        <v>Grundstücks- und Wohnungswesen</v>
      </c>
      <c r="B172">
        <f>'QE-Ausw'!F59</f>
        <v>2</v>
      </c>
      <c r="C172" s="19">
        <f t="shared" si="7"/>
        <v>1.8181818181818181E-2</v>
      </c>
    </row>
    <row r="173" spans="1:3" x14ac:dyDescent="0.25">
      <c r="A173" t="str">
        <f>'QE-Ausw'!E60</f>
        <v>Erbringung von freiberuflichen, wissenschaftlichen und technischen Dienstleistungen</v>
      </c>
      <c r="B173">
        <f>'QE-Ausw'!F60</f>
        <v>5</v>
      </c>
      <c r="C173" s="19">
        <f t="shared" si="7"/>
        <v>4.5454545454545456E-2</v>
      </c>
    </row>
    <row r="174" spans="1:3" x14ac:dyDescent="0.25">
      <c r="A174" t="str">
        <f>'QE-Ausw'!E61</f>
        <v>Erbringung von sonstigen wirtschaftlichen Dienstleistungen</v>
      </c>
      <c r="B174">
        <f>'QE-Ausw'!F61</f>
        <v>12</v>
      </c>
      <c r="C174" s="19">
        <f t="shared" si="7"/>
        <v>0.10909090909090909</v>
      </c>
    </row>
    <row r="175" spans="1:3" x14ac:dyDescent="0.25">
      <c r="A175" t="str">
        <f>'QE-Ausw'!E62</f>
        <v>Öffentliche Verwaltung, Verteidigung, Sozialversicherung</v>
      </c>
      <c r="B175">
        <f>'QE-Ausw'!F62</f>
        <v>6</v>
      </c>
      <c r="C175" s="19">
        <f t="shared" si="7"/>
        <v>5.4545454545454543E-2</v>
      </c>
    </row>
    <row r="176" spans="1:3" x14ac:dyDescent="0.25">
      <c r="A176" t="str">
        <f>'QE-Ausw'!E63</f>
        <v>Erziehung und Unterricht</v>
      </c>
      <c r="B176">
        <f>'QE-Ausw'!F63</f>
        <v>5</v>
      </c>
      <c r="C176" s="19">
        <f t="shared" si="7"/>
        <v>4.5454545454545456E-2</v>
      </c>
    </row>
    <row r="177" spans="1:3" x14ac:dyDescent="0.25">
      <c r="A177" t="str">
        <f>'QE-Ausw'!E64</f>
        <v>Gesundheits- und Sozialwesen</v>
      </c>
      <c r="B177">
        <f>'QE-Ausw'!F64</f>
        <v>21</v>
      </c>
      <c r="C177" s="19">
        <f t="shared" si="7"/>
        <v>0.19090909090909092</v>
      </c>
    </row>
    <row r="178" spans="1:3" x14ac:dyDescent="0.25">
      <c r="A178" t="str">
        <f>'QE-Ausw'!E65</f>
        <v>Kunst, Unterhaltung und Erholung</v>
      </c>
      <c r="B178">
        <f>'QE-Ausw'!F65</f>
        <v>11</v>
      </c>
      <c r="C178" s="19">
        <f t="shared" si="7"/>
        <v>0.1</v>
      </c>
    </row>
    <row r="179" spans="1:3" x14ac:dyDescent="0.25">
      <c r="A179" t="str">
        <f>'QE-Ausw'!E66</f>
        <v>Erbringung von sonstigen Dienstleistungen</v>
      </c>
      <c r="B179">
        <f>'QE-Ausw'!F66</f>
        <v>14</v>
      </c>
      <c r="C179" s="19">
        <f t="shared" si="7"/>
        <v>0.12727272727272726</v>
      </c>
    </row>
    <row r="180" spans="1:3" x14ac:dyDescent="0.25">
      <c r="A180" t="str">
        <f>'QE-Ausw'!E67</f>
        <v>Private Haushalte mit Hauspersonal; Herstellung von Waren und Erbringung von</v>
      </c>
      <c r="B180">
        <f>'QE-Ausw'!F67</f>
        <v>3</v>
      </c>
      <c r="C180" s="19">
        <f t="shared" si="7"/>
        <v>2.7272727272727271E-2</v>
      </c>
    </row>
    <row r="181" spans="1:3" x14ac:dyDescent="0.25">
      <c r="A181" t="str">
        <f>'QE-Ausw'!E68</f>
        <v>Exterritoriale Organisationen und Körperschaften</v>
      </c>
      <c r="B181">
        <f>'QE-Ausw'!F68</f>
        <v>0</v>
      </c>
      <c r="C181" s="19">
        <f t="shared" si="7"/>
        <v>0</v>
      </c>
    </row>
    <row r="182" spans="1:3" x14ac:dyDescent="0.25">
      <c r="C182" s="19"/>
    </row>
    <row r="183" spans="1:3" ht="18.75" x14ac:dyDescent="0.3">
      <c r="A183" s="22" t="s">
        <v>269</v>
      </c>
      <c r="C183" s="19"/>
    </row>
    <row r="184" spans="1:3" x14ac:dyDescent="0.25">
      <c r="A184" s="1" t="s">
        <v>224</v>
      </c>
      <c r="C184" s="19"/>
    </row>
    <row r="185" spans="1:3" x14ac:dyDescent="0.25">
      <c r="A185" t="str">
        <f>'QE-Ausw'!E74</f>
        <v>1 bis 20 Stunden</v>
      </c>
      <c r="B185">
        <f>'QE-Ausw'!F74</f>
        <v>80</v>
      </c>
      <c r="C185" s="19">
        <f t="shared" ref="C185:C198" si="8">B185/$B$12</f>
        <v>0.72727272727272729</v>
      </c>
    </row>
    <row r="186" spans="1:3" x14ac:dyDescent="0.25">
      <c r="A186" t="str">
        <f>'QE-Ausw'!E75</f>
        <v>21 bis 30 Stunden</v>
      </c>
      <c r="B186">
        <f>'QE-Ausw'!F75</f>
        <v>27</v>
      </c>
      <c r="C186" s="19">
        <f t="shared" si="8"/>
        <v>0.24545454545454545</v>
      </c>
    </row>
    <row r="187" spans="1:3" x14ac:dyDescent="0.25">
      <c r="A187" t="str">
        <f>'QE-Ausw'!E76</f>
        <v>31 bis 40 Stunden</v>
      </c>
      <c r="B187">
        <f>'QE-Ausw'!F76</f>
        <v>3</v>
      </c>
      <c r="C187" s="19">
        <f t="shared" si="8"/>
        <v>2.7272727272727271E-2</v>
      </c>
    </row>
    <row r="188" spans="1:3" x14ac:dyDescent="0.25">
      <c r="A188" t="str">
        <f>'QE-Ausw'!E77</f>
        <v>mehr als 40 Stunden</v>
      </c>
      <c r="B188">
        <f>'QE-Ausw'!F77</f>
        <v>0</v>
      </c>
      <c r="C188" s="19">
        <f t="shared" si="8"/>
        <v>0</v>
      </c>
    </row>
    <row r="189" spans="1:3" x14ac:dyDescent="0.25">
      <c r="C189" s="19"/>
    </row>
    <row r="190" spans="1:3" x14ac:dyDescent="0.25">
      <c r="A190" s="1" t="s">
        <v>226</v>
      </c>
      <c r="C190" s="19"/>
    </row>
    <row r="191" spans="1:3" x14ac:dyDescent="0.25">
      <c r="A191" t="str">
        <f>'QE-Ausw'!E86</f>
        <v>1 bis 15 Stunden</v>
      </c>
      <c r="B191">
        <f>'QE-Ausw'!F80</f>
        <v>0</v>
      </c>
      <c r="C191" s="19">
        <f t="shared" si="8"/>
        <v>0</v>
      </c>
    </row>
    <row r="192" spans="1:3" x14ac:dyDescent="0.25">
      <c r="A192" t="str">
        <f>'QE-Ausw'!E87</f>
        <v>16 bis 20 Stunden</v>
      </c>
      <c r="B192">
        <f>'QE-Ausw'!F81</f>
        <v>85</v>
      </c>
      <c r="C192" s="19">
        <f t="shared" si="8"/>
        <v>0.77272727272727271</v>
      </c>
    </row>
    <row r="193" spans="1:3" x14ac:dyDescent="0.25">
      <c r="A193" t="str">
        <f>'QE-Ausw'!E88</f>
        <v>21 bis 25 Stunden</v>
      </c>
      <c r="B193">
        <f>'QE-Ausw'!F82</f>
        <v>25</v>
      </c>
      <c r="C193" s="19">
        <f t="shared" si="8"/>
        <v>0.22727272727272727</v>
      </c>
    </row>
    <row r="194" spans="1:3" x14ac:dyDescent="0.25">
      <c r="A194" t="str">
        <f>'QE-Ausw'!E89</f>
        <v>mehr als 25 Stunden</v>
      </c>
      <c r="B194">
        <f>'QE-Ausw'!F83</f>
        <v>0</v>
      </c>
      <c r="C194" s="19">
        <f t="shared" si="8"/>
        <v>0</v>
      </c>
    </row>
    <row r="195" spans="1:3" x14ac:dyDescent="0.25">
      <c r="C195" s="19"/>
    </row>
    <row r="196" spans="1:3" x14ac:dyDescent="0.25">
      <c r="A196" s="1" t="s">
        <v>228</v>
      </c>
      <c r="C196" s="19"/>
    </row>
    <row r="197" spans="1:3" x14ac:dyDescent="0.25">
      <c r="A197" t="str">
        <f>'QE-Ausw'!E92</f>
        <v>1 bis 3 Stunden</v>
      </c>
      <c r="B197">
        <f>'QE-Ausw'!F86</f>
        <v>1</v>
      </c>
      <c r="C197" s="19">
        <f t="shared" si="8"/>
        <v>9.0909090909090905E-3</v>
      </c>
    </row>
    <row r="198" spans="1:3" x14ac:dyDescent="0.25">
      <c r="A198" t="str">
        <f>'QE-Ausw'!E93</f>
        <v>4 bis 6 Stunden</v>
      </c>
      <c r="B198">
        <f>'QE-Ausw'!F87</f>
        <v>80</v>
      </c>
      <c r="C198" s="19">
        <f t="shared" si="8"/>
        <v>0.72727272727272729</v>
      </c>
    </row>
    <row r="199" spans="1:3" x14ac:dyDescent="0.25">
      <c r="A199" t="str">
        <f>'QE-Ausw'!E94</f>
        <v>7 bis 9 Stunden</v>
      </c>
      <c r="B199">
        <f>'QE-Ausw'!F88</f>
        <v>28</v>
      </c>
      <c r="C199" s="19">
        <f t="shared" ref="C199:C206" si="9">B199/$B$12</f>
        <v>0.25454545454545452</v>
      </c>
    </row>
    <row r="200" spans="1:3" x14ac:dyDescent="0.25">
      <c r="A200" t="str">
        <f>'QE-Ausw'!E95</f>
        <v>mehr als 9 Stunden</v>
      </c>
      <c r="B200">
        <f>'QE-Ausw'!F89</f>
        <v>1</v>
      </c>
      <c r="C200" s="19">
        <f t="shared" si="9"/>
        <v>9.0909090909090905E-3</v>
      </c>
    </row>
    <row r="201" spans="1:3" x14ac:dyDescent="0.25">
      <c r="C201" s="19"/>
    </row>
    <row r="202" spans="1:3" x14ac:dyDescent="0.25">
      <c r="A202" s="1" t="s">
        <v>230</v>
      </c>
      <c r="C202" s="19"/>
    </row>
    <row r="203" spans="1:3" x14ac:dyDescent="0.25">
      <c r="A203" t="s">
        <v>242</v>
      </c>
      <c r="B203">
        <f>'QE-Ausw'!F91</f>
        <v>0</v>
      </c>
      <c r="C203" s="19">
        <f t="shared" si="9"/>
        <v>0</v>
      </c>
    </row>
    <row r="204" spans="1:3" x14ac:dyDescent="0.25">
      <c r="A204" t="s">
        <v>270</v>
      </c>
      <c r="B204">
        <f>'QE-Ausw'!F92</f>
        <v>60</v>
      </c>
      <c r="C204" s="19">
        <f t="shared" si="9"/>
        <v>0.54545454545454541</v>
      </c>
    </row>
    <row r="205" spans="1:3" x14ac:dyDescent="0.25">
      <c r="A205" t="s">
        <v>271</v>
      </c>
      <c r="B205">
        <f>'QE-Ausw'!F93</f>
        <v>50</v>
      </c>
      <c r="C205" s="19">
        <f t="shared" si="9"/>
        <v>0.45454545454545453</v>
      </c>
    </row>
    <row r="206" spans="1:3" x14ac:dyDescent="0.25">
      <c r="A206" t="s">
        <v>272</v>
      </c>
      <c r="B206">
        <f>'QE-Ausw'!F94</f>
        <v>0</v>
      </c>
      <c r="C206" s="19">
        <f t="shared" si="9"/>
        <v>0</v>
      </c>
    </row>
    <row r="207" spans="1:3" x14ac:dyDescent="0.25">
      <c r="A207" t="s">
        <v>273</v>
      </c>
      <c r="C207" s="19"/>
    </row>
    <row r="208" spans="1:3" x14ac:dyDescent="0.25">
      <c r="C208" s="19"/>
    </row>
    <row r="209" spans="1:3" ht="18.75" x14ac:dyDescent="0.3">
      <c r="A209" s="50" t="s">
        <v>145</v>
      </c>
      <c r="B209" s="75" t="str">
        <f>CONCATENATE("Austritte: ",$B$13)</f>
        <v>Austritte: 11</v>
      </c>
      <c r="C209" s="75"/>
    </row>
    <row r="210" spans="1:3" ht="18.75" x14ac:dyDescent="0.3">
      <c r="A210" s="45" t="s">
        <v>125</v>
      </c>
      <c r="B210" s="47"/>
      <c r="C210" s="47"/>
    </row>
    <row r="211" spans="1:3" ht="18.75" x14ac:dyDescent="0.3">
      <c r="A211" s="22" t="s">
        <v>277</v>
      </c>
    </row>
    <row r="212" spans="1:3" x14ac:dyDescent="0.25">
      <c r="A212" t="s">
        <v>101</v>
      </c>
      <c r="B212">
        <f>B12</f>
        <v>110</v>
      </c>
    </row>
    <row r="213" spans="1:3" x14ac:dyDescent="0.25">
      <c r="A213" t="s">
        <v>274</v>
      </c>
      <c r="B213">
        <f>B13</f>
        <v>11</v>
      </c>
      <c r="C213" s="19">
        <f>B213/B212</f>
        <v>0.1</v>
      </c>
    </row>
    <row r="214" spans="1:3" s="1" customFormat="1" x14ac:dyDescent="0.25">
      <c r="A214" s="66" t="s">
        <v>276</v>
      </c>
      <c r="B214" s="1">
        <f>'ESF-Ausw'!E95</f>
        <v>11</v>
      </c>
      <c r="C214" s="68">
        <f>B214/$B$13</f>
        <v>1</v>
      </c>
    </row>
    <row r="215" spans="1:3" x14ac:dyDescent="0.25">
      <c r="A215" s="1"/>
      <c r="B215" s="24"/>
      <c r="C215" s="19"/>
    </row>
    <row r="216" spans="1:3" x14ac:dyDescent="0.25">
      <c r="A216" s="24"/>
      <c r="B216" s="24"/>
      <c r="C216" s="19"/>
    </row>
    <row r="217" spans="1:3" ht="18.75" x14ac:dyDescent="0.3">
      <c r="A217" s="22" t="s">
        <v>157</v>
      </c>
      <c r="B217" s="24"/>
      <c r="C217" s="19"/>
    </row>
    <row r="218" spans="1:3" x14ac:dyDescent="0.25">
      <c r="A218" s="48" t="str">
        <f>'ESF-Ausw'!A149</f>
        <v>Nichterwerbstätige TN, die neu auf Arbeitsuche sind</v>
      </c>
      <c r="B218" s="48">
        <f>'ESF-Ausw'!E104</f>
        <v>1</v>
      </c>
      <c r="C218" s="19">
        <f>B218/Überblick!$B$13</f>
        <v>9.0909090909090912E-2</v>
      </c>
    </row>
    <row r="219" spans="1:3" x14ac:dyDescent="0.25">
      <c r="A219" s="48" t="str">
        <f>'ESF-Ausw'!A152</f>
        <v>TN, die eine schulische/berufliche Bildung absolvieren</v>
      </c>
      <c r="B219" s="48">
        <f>'ESF-Ausw'!E101</f>
        <v>4</v>
      </c>
      <c r="C219" s="19">
        <f>B219/Überblick!$B$13</f>
        <v>0.36363636363636365</v>
      </c>
    </row>
    <row r="220" spans="1:3" x14ac:dyDescent="0.25">
      <c r="A220" s="48" t="str">
        <f>'ESF-Ausw'!A155</f>
        <v>TN, die eine Qualifizierung erlangen</v>
      </c>
      <c r="B220" s="48">
        <f>'ESF-Ausw'!E155</f>
        <v>1</v>
      </c>
      <c r="C220" s="19">
        <f>B220/Überblick!$B$13</f>
        <v>9.0909090909090912E-2</v>
      </c>
    </row>
    <row r="221" spans="1:3" x14ac:dyDescent="0.25">
      <c r="A221" s="48" t="str">
        <f>'ESF-Ausw'!A158</f>
        <v>TN, die einen Arbeitsplatz haben, einschließlich Selbständige</v>
      </c>
      <c r="B221" s="48">
        <f>'ESF-Ausw'!E158</f>
        <v>5</v>
      </c>
      <c r="C221" s="19">
        <f>B221/Überblick!$B$13</f>
        <v>0.45454545454545453</v>
      </c>
    </row>
    <row r="222" spans="1:3" x14ac:dyDescent="0.25">
      <c r="A222" s="48"/>
      <c r="B222" s="48"/>
      <c r="C222" s="19"/>
    </row>
    <row r="223" spans="1:3" x14ac:dyDescent="0.25">
      <c r="A223" s="48"/>
      <c r="B223" s="48"/>
      <c r="C223" s="19"/>
    </row>
    <row r="224" spans="1:3" ht="18.75" x14ac:dyDescent="0.3">
      <c r="A224" s="45" t="s">
        <v>275</v>
      </c>
      <c r="B224" s="47"/>
      <c r="C224" s="47"/>
    </row>
    <row r="225" spans="1:3" ht="18.75" x14ac:dyDescent="0.3">
      <c r="A225" s="22" t="str">
        <f>'QE-Ausw'!B100</f>
        <v>Gründe für die vorzeitige Beendigung</v>
      </c>
      <c r="B225" s="48"/>
      <c r="C225" s="19"/>
    </row>
    <row r="226" spans="1:3" x14ac:dyDescent="0.25">
      <c r="A226" s="48" t="str">
        <f>'QE-Ausw'!E101</f>
        <v>Vorzeitiger Programmerfolg</v>
      </c>
      <c r="B226" s="48">
        <f>'QE-Ausw'!F101</f>
        <v>0</v>
      </c>
      <c r="C226" s="19">
        <f>B226/Überblick!$B$13</f>
        <v>0</v>
      </c>
    </row>
    <row r="227" spans="1:3" x14ac:dyDescent="0.25">
      <c r="A227" s="48" t="str">
        <f>'QE-Ausw'!E102</f>
        <v xml:space="preserve">Vorzeitiger Programmmisserfolg </v>
      </c>
      <c r="B227" s="48">
        <f>'QE-Ausw'!F102</f>
        <v>1</v>
      </c>
      <c r="C227" s="19">
        <f>B227/Überblick!$B$13</f>
        <v>9.0909090909090912E-2</v>
      </c>
    </row>
    <row r="228" spans="1:3" x14ac:dyDescent="0.25">
      <c r="A228" s="48" t="str">
        <f>'QE-Ausw'!E103</f>
        <v xml:space="preserve">Persönliche Gründe des/der Teilnehmenden </v>
      </c>
      <c r="B228" s="48">
        <f>'QE-Ausw'!F103</f>
        <v>5</v>
      </c>
      <c r="C228" s="19">
        <f>B228/Überblick!$B$13</f>
        <v>0.45454545454545453</v>
      </c>
    </row>
    <row r="229" spans="1:3" x14ac:dyDescent="0.25">
      <c r="A229" s="48" t="str">
        <f>'QE-Ausw'!E104</f>
        <v>Berufliche Gründe des/der Teilnehmenden</v>
      </c>
      <c r="B229" s="48">
        <f>'QE-Ausw'!F104</f>
        <v>0</v>
      </c>
      <c r="C229" s="19">
        <f>B229/Überblick!$B$13</f>
        <v>0</v>
      </c>
    </row>
    <row r="230" spans="1:3" x14ac:dyDescent="0.25">
      <c r="A230" s="48" t="str">
        <f>'QE-Ausw'!E105</f>
        <v>Vereinbarkeit von Familie und Beruf (bspw. Pflegefall)</v>
      </c>
      <c r="B230" s="48">
        <f>'QE-Ausw'!F105</f>
        <v>1</v>
      </c>
      <c r="C230" s="19">
        <f>B230/Überblick!$B$13</f>
        <v>9.0909090909090912E-2</v>
      </c>
    </row>
    <row r="231" spans="1:3" x14ac:dyDescent="0.25">
      <c r="A231" s="48" t="str">
        <f>'QE-Ausw'!E106</f>
        <v>Beschäftigungsverbot (bspw. Schwangerschaft)</v>
      </c>
      <c r="B231" s="48">
        <f>'QE-Ausw'!F106</f>
        <v>0</v>
      </c>
      <c r="C231" s="19">
        <f>B231/Überblick!$B$13</f>
        <v>0</v>
      </c>
    </row>
    <row r="232" spans="1:3" x14ac:dyDescent="0.25">
      <c r="A232" s="48" t="str">
        <f>'QE-Ausw'!E107</f>
        <v>Finanzielle Gründe</v>
      </c>
      <c r="B232" s="48">
        <f>'QE-Ausw'!F107</f>
        <v>2</v>
      </c>
      <c r="C232" s="19">
        <f>B232/Überblick!$B$13</f>
        <v>0.18181818181818182</v>
      </c>
    </row>
    <row r="233" spans="1:3" x14ac:dyDescent="0.25">
      <c r="A233" s="48" t="str">
        <f>'QE-Ausw'!E108</f>
        <v>Äußere Umstände (bspw. Umzug)</v>
      </c>
      <c r="B233" s="48">
        <f>'QE-Ausw'!F108</f>
        <v>0</v>
      </c>
      <c r="C233" s="19">
        <f>B233/Überblick!$B$13</f>
        <v>0</v>
      </c>
    </row>
    <row r="234" spans="1:3" x14ac:dyDescent="0.25">
      <c r="A234" s="48" t="str">
        <f>'QE-Ausw'!E109</f>
        <v>Abbruch des/der Teilnehmenden ohne Angabe von Gründen</v>
      </c>
      <c r="B234" s="48">
        <f>'QE-Ausw'!F109</f>
        <v>2</v>
      </c>
      <c r="C234" s="19">
        <f>B234/Überblick!$B$13</f>
        <v>0.18181818181818182</v>
      </c>
    </row>
    <row r="235" spans="1:3" x14ac:dyDescent="0.25">
      <c r="A235" s="48" t="str">
        <f>'QE-Ausw'!E110</f>
        <v>Sonstiges</v>
      </c>
      <c r="B235" s="48">
        <f>'QE-Ausw'!F110</f>
        <v>0</v>
      </c>
      <c r="C235" s="19">
        <f>B235/Überblick!$B$13</f>
        <v>0</v>
      </c>
    </row>
    <row r="237" spans="1:3" ht="18.75" x14ac:dyDescent="0.3">
      <c r="A237" s="22" t="str">
        <f>CONCATENATE('ESF-Ausw'!A105," (n=",'ESF-Ausw'!E107,")")</f>
        <v>Qualifizierung erhalten (n=1)</v>
      </c>
      <c r="B237" s="69">
        <f>'ESF-Ausw'!E107</f>
        <v>1</v>
      </c>
      <c r="C237" s="19"/>
    </row>
    <row r="238" spans="1:3" x14ac:dyDescent="0.25">
      <c r="A238" s="67" t="str">
        <f>'QE-Ausw'!B111</f>
        <v>Art der Qualifikation</v>
      </c>
      <c r="B238" s="24"/>
      <c r="C238" s="19"/>
    </row>
    <row r="239" spans="1:3" x14ac:dyDescent="0.25">
      <c r="A239" s="72" t="str">
        <f>'QE-Ausw'!E112</f>
        <v>Erzieher/in</v>
      </c>
      <c r="B239" s="17">
        <f>'QE-Ausw'!F112</f>
        <v>0</v>
      </c>
      <c r="C239" s="73">
        <f>B239/B$237</f>
        <v>0</v>
      </c>
    </row>
    <row r="240" spans="1:3" x14ac:dyDescent="0.25">
      <c r="A240" s="67" t="str">
        <f>'QE-Ausw'!E113</f>
        <v>Sonstige</v>
      </c>
      <c r="B240" s="24">
        <f>'QE-Ausw'!F113</f>
        <v>1</v>
      </c>
      <c r="C240" s="19">
        <f>B240/B$237</f>
        <v>1</v>
      </c>
    </row>
    <row r="241" spans="1:3" x14ac:dyDescent="0.25">
      <c r="C241" s="19">
        <f>B241/B$237</f>
        <v>0</v>
      </c>
    </row>
    <row r="242" spans="1:3" ht="18.75" x14ac:dyDescent="0.3">
      <c r="A242" s="22" t="str">
        <f>'QE-Ausw'!A114</f>
        <v>Statusveränderung</v>
      </c>
      <c r="C242" s="19"/>
    </row>
    <row r="243" spans="1:3" x14ac:dyDescent="0.25">
      <c r="A243" s="1" t="str">
        <f>'QE-Ausw'!B114</f>
        <v>TN hat vier Wochen nach Austritt eine Anstellung als Erzieher/in in Aussicht</v>
      </c>
      <c r="C243" s="19"/>
    </row>
    <row r="244" spans="1:3" x14ac:dyDescent="0.25">
      <c r="A244" t="str">
        <f>'QE-Ausw'!E114</f>
        <v>keine Angabe</v>
      </c>
      <c r="B244">
        <f>'QE-Ausw'!F114</f>
        <v>9</v>
      </c>
      <c r="C244" s="19">
        <f t="shared" ref="C244:C298" si="10">B244/B$13</f>
        <v>0.81818181818181823</v>
      </c>
    </row>
    <row r="245" spans="1:3" x14ac:dyDescent="0.25">
      <c r="A245" t="str">
        <f>'QE-Ausw'!E115</f>
        <v>nein</v>
      </c>
      <c r="B245">
        <f>'QE-Ausw'!F115</f>
        <v>2</v>
      </c>
      <c r="C245" s="19">
        <f t="shared" si="10"/>
        <v>0.18181818181818182</v>
      </c>
    </row>
    <row r="246" spans="1:3" x14ac:dyDescent="0.25">
      <c r="A246" t="str">
        <f>'QE-Ausw'!E116</f>
        <v>ja</v>
      </c>
      <c r="B246">
        <f>'QE-Ausw'!F116</f>
        <v>0</v>
      </c>
      <c r="C246" s="19">
        <f t="shared" si="10"/>
        <v>0</v>
      </c>
    </row>
    <row r="247" spans="1:3" x14ac:dyDescent="0.25">
      <c r="C247" s="19"/>
    </row>
    <row r="248" spans="1:3" ht="18.75" x14ac:dyDescent="0.3">
      <c r="A248" s="22" t="str">
        <f>'QE-Ausw'!A117</f>
        <v>Weitere Angaben zur Beschäftigung</v>
      </c>
      <c r="C248" s="19"/>
    </row>
    <row r="249" spans="1:3" x14ac:dyDescent="0.25">
      <c r="A249" s="1" t="str">
        <f>'QE-Ausw'!B117</f>
        <v>TN ist vier Wochen nach Austritt als Erzieher/in angestellt</v>
      </c>
      <c r="C249" s="19"/>
    </row>
    <row r="250" spans="1:3" x14ac:dyDescent="0.25">
      <c r="A250" t="str">
        <f>'QE-Ausw'!E117</f>
        <v>keine Angabe</v>
      </c>
      <c r="B250">
        <f>'QE-Ausw'!F117</f>
        <v>0</v>
      </c>
      <c r="C250" s="19">
        <f t="shared" si="10"/>
        <v>0</v>
      </c>
    </row>
    <row r="251" spans="1:3" x14ac:dyDescent="0.25">
      <c r="A251" t="str">
        <f>'QE-Ausw'!E118</f>
        <v>nein</v>
      </c>
      <c r="B251">
        <f>'QE-Ausw'!F118</f>
        <v>10</v>
      </c>
      <c r="C251" s="19">
        <f t="shared" si="10"/>
        <v>0.90909090909090906</v>
      </c>
    </row>
    <row r="252" spans="1:3" x14ac:dyDescent="0.25">
      <c r="A252" t="str">
        <f>'QE-Ausw'!E119</f>
        <v>ja</v>
      </c>
      <c r="B252">
        <f>'QE-Ausw'!F119</f>
        <v>1</v>
      </c>
      <c r="C252" s="19">
        <f t="shared" si="10"/>
        <v>9.0909090909090912E-2</v>
      </c>
    </row>
    <row r="253" spans="1:3" x14ac:dyDescent="0.25">
      <c r="C253" s="19"/>
    </row>
    <row r="254" spans="1:3" x14ac:dyDescent="0.25">
      <c r="A254" s="1" t="str">
        <f>'QE-Ausw'!B120</f>
        <v>Der/die Teilnehmende ist/wird im folgenden Bereich angestellt:</v>
      </c>
      <c r="C254" s="19"/>
    </row>
    <row r="255" spans="1:3" x14ac:dyDescent="0.25">
      <c r="A255" t="str">
        <f>'QE-Ausw'!E120</f>
        <v>keine Angabe</v>
      </c>
      <c r="B255">
        <f>'QE-Ausw'!F120</f>
        <v>10</v>
      </c>
      <c r="C255" s="19">
        <f t="shared" si="10"/>
        <v>0.90909090909090906</v>
      </c>
    </row>
    <row r="256" spans="1:3" x14ac:dyDescent="0.25">
      <c r="A256" t="str">
        <f>'QE-Ausw'!E121</f>
        <v>Kita, am Programm beteiligt</v>
      </c>
      <c r="B256">
        <f>'QE-Ausw'!F121</f>
        <v>0</v>
      </c>
      <c r="C256" s="19">
        <f t="shared" si="10"/>
        <v>0</v>
      </c>
    </row>
    <row r="257" spans="1:3" x14ac:dyDescent="0.25">
      <c r="A257" t="str">
        <f>'QE-Ausw'!E122</f>
        <v>Kita, nicht am Programm beteiligt</v>
      </c>
      <c r="B257">
        <f>'QE-Ausw'!F122</f>
        <v>0</v>
      </c>
      <c r="C257" s="19">
        <f t="shared" si="10"/>
        <v>0</v>
      </c>
    </row>
    <row r="258" spans="1:3" x14ac:dyDescent="0.25">
      <c r="A258" t="str">
        <f>'QE-Ausw'!E123</f>
        <v>Hort</v>
      </c>
      <c r="B258">
        <f>'QE-Ausw'!F123</f>
        <v>0</v>
      </c>
      <c r="C258" s="19">
        <f t="shared" si="10"/>
        <v>0</v>
      </c>
    </row>
    <row r="259" spans="1:3" x14ac:dyDescent="0.25">
      <c r="A259" t="str">
        <f>'QE-Ausw'!E124</f>
        <v>Heim</v>
      </c>
      <c r="B259">
        <f>'QE-Ausw'!F124</f>
        <v>0</v>
      </c>
      <c r="C259" s="19">
        <f t="shared" si="10"/>
        <v>0</v>
      </c>
    </row>
    <row r="260" spans="1:3" x14ac:dyDescent="0.25">
      <c r="A260" t="str">
        <f>'QE-Ausw'!E125</f>
        <v>Jugend(freizeit)-Einrichtung</v>
      </c>
      <c r="B260">
        <f>'QE-Ausw'!F125</f>
        <v>1</v>
      </c>
      <c r="C260" s="19">
        <f t="shared" si="10"/>
        <v>9.0909090909090912E-2</v>
      </c>
    </row>
    <row r="261" spans="1:3" x14ac:dyDescent="0.25">
      <c r="A261" t="str">
        <f>'QE-Ausw'!E126</f>
        <v>Schule</v>
      </c>
      <c r="B261">
        <f>'QE-Ausw'!F126</f>
        <v>0</v>
      </c>
      <c r="C261" s="19">
        <f t="shared" si="10"/>
        <v>0</v>
      </c>
    </row>
    <row r="262" spans="1:3" x14ac:dyDescent="0.25">
      <c r="A262" t="str">
        <f>'QE-Ausw'!E127</f>
        <v>Sonstiger Bereich</v>
      </c>
      <c r="B262">
        <f>'QE-Ausw'!F127</f>
        <v>0</v>
      </c>
      <c r="C262" s="19">
        <f t="shared" si="10"/>
        <v>0</v>
      </c>
    </row>
    <row r="263" spans="1:3" x14ac:dyDescent="0.25">
      <c r="C263" s="19"/>
    </row>
    <row r="264" spans="1:3" x14ac:dyDescent="0.25">
      <c r="A264" s="1" t="str">
        <f>'QE-Ausw'!B128</f>
        <v>TN wird in folgender Funktion eingestellt (Hinweis: Mehrfachantworten möglich):</v>
      </c>
      <c r="C264" s="19"/>
    </row>
    <row r="265" spans="1:3" x14ac:dyDescent="0.25">
      <c r="A265" t="str">
        <f>'QE-Ausw'!E128</f>
        <v>keine Angabe</v>
      </c>
      <c r="B265">
        <f>'QE-Ausw'!F128</f>
        <v>10</v>
      </c>
      <c r="C265" s="19">
        <f>B265/B$13</f>
        <v>0.90909090909090906</v>
      </c>
    </row>
    <row r="266" spans="1:3" x14ac:dyDescent="0.25">
      <c r="A266" t="str">
        <f>'QE-Ausw'!E129</f>
        <v>Erzieher/in</v>
      </c>
      <c r="B266">
        <f>'QE-Ausw'!F129</f>
        <v>0</v>
      </c>
      <c r="C266" s="19">
        <f t="shared" si="10"/>
        <v>0</v>
      </c>
    </row>
    <row r="267" spans="1:3" x14ac:dyDescent="0.25">
      <c r="A267" t="str">
        <f>'QE-Ausw'!E130</f>
        <v>Gruppenleitung</v>
      </c>
      <c r="B267">
        <f>'QE-Ausw'!F130</f>
        <v>0</v>
      </c>
      <c r="C267" s="19">
        <f t="shared" si="10"/>
        <v>0</v>
      </c>
    </row>
    <row r="268" spans="1:3" x14ac:dyDescent="0.25">
      <c r="A268" t="str">
        <f>'QE-Ausw'!E131</f>
        <v>Zweit- bzw. Ergänzungskraft</v>
      </c>
      <c r="B268">
        <f>'QE-Ausw'!F131</f>
        <v>0</v>
      </c>
      <c r="C268" s="19">
        <f t="shared" si="10"/>
        <v>0</v>
      </c>
    </row>
    <row r="269" spans="1:3" x14ac:dyDescent="0.25">
      <c r="A269" t="str">
        <f>'QE-Ausw'!E132</f>
        <v>Freigestellte Einrichtungsleitung</v>
      </c>
      <c r="B269">
        <f>'QE-Ausw'!F132</f>
        <v>0</v>
      </c>
      <c r="C269" s="19">
        <f t="shared" si="10"/>
        <v>0</v>
      </c>
    </row>
    <row r="270" spans="1:3" x14ac:dyDescent="0.25">
      <c r="A270" t="str">
        <f>'QE-Ausw'!E133</f>
        <v>Nicht freigestellte Einrichtungsleitung</v>
      </c>
      <c r="B270">
        <f>'QE-Ausw'!F133</f>
        <v>0</v>
      </c>
      <c r="C270" s="19">
        <f t="shared" si="10"/>
        <v>0</v>
      </c>
    </row>
    <row r="271" spans="1:3" x14ac:dyDescent="0.25">
      <c r="A271" t="str">
        <f>'QE-Ausw'!E134</f>
        <v>Stellvertretende Einrichtungsleitung</v>
      </c>
      <c r="B271">
        <f>'QE-Ausw'!F134</f>
        <v>0</v>
      </c>
      <c r="C271" s="19">
        <f t="shared" si="10"/>
        <v>0</v>
      </c>
    </row>
    <row r="272" spans="1:3" x14ac:dyDescent="0.25">
      <c r="A272" t="str">
        <f>'QE-Ausw'!E135</f>
        <v>Förderung von Kindern nach SGB VIII/SGB XII</v>
      </c>
      <c r="B272">
        <f>'QE-Ausw'!F135</f>
        <v>0</v>
      </c>
      <c r="C272" s="19">
        <f t="shared" si="10"/>
        <v>0</v>
      </c>
    </row>
    <row r="273" spans="1:3" x14ac:dyDescent="0.25">
      <c r="A273" t="str">
        <f>'QE-Ausw'!E136</f>
        <v>Sonstige</v>
      </c>
      <c r="B273">
        <f>'QE-Ausw'!F136</f>
        <v>1</v>
      </c>
      <c r="C273" s="19">
        <f t="shared" si="10"/>
        <v>9.0909090909090912E-2</v>
      </c>
    </row>
    <row r="274" spans="1:3" x14ac:dyDescent="0.25">
      <c r="C274" s="19"/>
    </row>
    <row r="275" spans="1:3" ht="18.75" x14ac:dyDescent="0.3">
      <c r="A275" s="22" t="str">
        <f>'QE-Ausw'!A137</f>
        <v>Projektrückblick</v>
      </c>
      <c r="C275" s="19"/>
    </row>
    <row r="276" spans="1:3" x14ac:dyDescent="0.25">
      <c r="A276" s="1" t="str">
        <f>'QE-Ausw'!B137</f>
        <v>Gesamtzahl der Einrichtungen für die Praxis-Ausbildung</v>
      </c>
      <c r="C276" s="19"/>
    </row>
    <row r="277" spans="1:3" x14ac:dyDescent="0.25">
      <c r="A277" t="str">
        <f>'QE-Ausw'!E138</f>
        <v>0 Einrichtungen</v>
      </c>
      <c r="B277">
        <f>'QE-Ausw'!F138</f>
        <v>0</v>
      </c>
      <c r="C277" s="19">
        <f t="shared" si="10"/>
        <v>0</v>
      </c>
    </row>
    <row r="278" spans="1:3" x14ac:dyDescent="0.25">
      <c r="A278" t="str">
        <f>'QE-Ausw'!E139</f>
        <v>1 Einrichtung</v>
      </c>
      <c r="B278">
        <f>'QE-Ausw'!F139</f>
        <v>8</v>
      </c>
      <c r="C278" s="19">
        <f t="shared" si="10"/>
        <v>0.72727272727272729</v>
      </c>
    </row>
    <row r="279" spans="1:3" x14ac:dyDescent="0.25">
      <c r="A279" t="str">
        <f>'QE-Ausw'!E140</f>
        <v>2 Einrichtungen</v>
      </c>
      <c r="B279">
        <f>'QE-Ausw'!F140</f>
        <v>1</v>
      </c>
      <c r="C279" s="19">
        <f t="shared" si="10"/>
        <v>9.0909090909090912E-2</v>
      </c>
    </row>
    <row r="280" spans="1:3" x14ac:dyDescent="0.25">
      <c r="A280" t="str">
        <f>'QE-Ausw'!E141</f>
        <v>mehr als 2 Einrichtungen</v>
      </c>
      <c r="B280">
        <f>'QE-Ausw'!F141</f>
        <v>2</v>
      </c>
      <c r="C280" s="19">
        <f t="shared" si="10"/>
        <v>0.18181818181818182</v>
      </c>
    </row>
    <row r="281" spans="1:3" x14ac:dyDescent="0.25">
      <c r="C281" s="19"/>
    </row>
    <row r="282" spans="1:3" x14ac:dyDescent="0.25">
      <c r="A282" s="1" t="str">
        <f>'QE-Ausw'!B142</f>
        <v xml:space="preserve">davon Kitas </v>
      </c>
      <c r="C282" s="19"/>
    </row>
    <row r="283" spans="1:3" x14ac:dyDescent="0.25">
      <c r="A283" t="str">
        <f>'QE-Ausw'!E143</f>
        <v>0 Einrichtungen</v>
      </c>
      <c r="B283">
        <f>'QE-Ausw'!F143</f>
        <v>1</v>
      </c>
      <c r="C283" s="19">
        <f t="shared" si="10"/>
        <v>9.0909090909090912E-2</v>
      </c>
    </row>
    <row r="284" spans="1:3" x14ac:dyDescent="0.25">
      <c r="A284" t="str">
        <f>'QE-Ausw'!E144</f>
        <v>1 Einrichtung</v>
      </c>
      <c r="B284">
        <f>'QE-Ausw'!F144</f>
        <v>8</v>
      </c>
      <c r="C284" s="19">
        <f t="shared" si="10"/>
        <v>0.72727272727272729</v>
      </c>
    </row>
    <row r="285" spans="1:3" x14ac:dyDescent="0.25">
      <c r="A285" t="str">
        <f>'QE-Ausw'!E145</f>
        <v>2 Einrichtungen</v>
      </c>
      <c r="B285">
        <f>'QE-Ausw'!F145</f>
        <v>2</v>
      </c>
      <c r="C285" s="19">
        <f t="shared" si="10"/>
        <v>0.18181818181818182</v>
      </c>
    </row>
    <row r="286" spans="1:3" x14ac:dyDescent="0.25">
      <c r="A286" t="str">
        <f>'QE-Ausw'!E146</f>
        <v>mehr als 2 Einrichtungen</v>
      </c>
      <c r="B286">
        <f>'QE-Ausw'!F146</f>
        <v>0</v>
      </c>
      <c r="C286" s="19">
        <f t="shared" si="10"/>
        <v>0</v>
      </c>
    </row>
    <row r="287" spans="1:3" x14ac:dyDescent="0.25">
      <c r="C287" s="19"/>
    </row>
    <row r="288" spans="1:3" x14ac:dyDescent="0.25">
      <c r="A288" s="1" t="str">
        <f>'QE-Ausw'!B147</f>
        <v>davon Hort-Einrichtungen für Kinder im Grundschulalter</v>
      </c>
      <c r="C288" s="19"/>
    </row>
    <row r="289" spans="1:3" x14ac:dyDescent="0.25">
      <c r="A289" t="str">
        <f>'QE-Ausw'!E148</f>
        <v>0 Einrichtungen</v>
      </c>
      <c r="B289">
        <f>'QE-Ausw'!F148</f>
        <v>7</v>
      </c>
      <c r="C289" s="19">
        <f t="shared" si="10"/>
        <v>0.63636363636363635</v>
      </c>
    </row>
    <row r="290" spans="1:3" x14ac:dyDescent="0.25">
      <c r="A290" t="str">
        <f>'QE-Ausw'!E149</f>
        <v>1 Einrichtung</v>
      </c>
      <c r="B290">
        <f>'QE-Ausw'!F149</f>
        <v>4</v>
      </c>
      <c r="C290" s="19">
        <f t="shared" si="10"/>
        <v>0.36363636363636365</v>
      </c>
    </row>
    <row r="291" spans="1:3" x14ac:dyDescent="0.25">
      <c r="A291" t="str">
        <f>'QE-Ausw'!E150</f>
        <v>2 Einrichtungen</v>
      </c>
      <c r="B291">
        <f>'QE-Ausw'!F150</f>
        <v>0</v>
      </c>
      <c r="C291" s="19">
        <f t="shared" si="10"/>
        <v>0</v>
      </c>
    </row>
    <row r="292" spans="1:3" x14ac:dyDescent="0.25">
      <c r="A292" t="str">
        <f>'QE-Ausw'!E151</f>
        <v>mehr als 2 Einrichtungen</v>
      </c>
      <c r="B292">
        <f>'QE-Ausw'!F151</f>
        <v>0</v>
      </c>
      <c r="C292" s="19">
        <f t="shared" si="10"/>
        <v>0</v>
      </c>
    </row>
    <row r="293" spans="1:3" x14ac:dyDescent="0.25">
      <c r="C293" s="19"/>
    </row>
    <row r="294" spans="1:3" x14ac:dyDescent="0.25">
      <c r="A294" s="1" t="str">
        <f>'QE-Ausw'!B152</f>
        <v>davon sonstige Einrichtungen</v>
      </c>
      <c r="C294" s="19"/>
    </row>
    <row r="295" spans="1:3" x14ac:dyDescent="0.25">
      <c r="A295" t="str">
        <f>'QE-Ausw'!E153</f>
        <v>0 Einrichtungen</v>
      </c>
      <c r="B295">
        <f>'QE-Ausw'!F153</f>
        <v>11</v>
      </c>
      <c r="C295" s="19">
        <f t="shared" si="10"/>
        <v>1</v>
      </c>
    </row>
    <row r="296" spans="1:3" x14ac:dyDescent="0.25">
      <c r="A296" t="str">
        <f>'QE-Ausw'!E154</f>
        <v>1 Einrichtung</v>
      </c>
      <c r="B296">
        <f>'QE-Ausw'!F154</f>
        <v>0</v>
      </c>
      <c r="C296" s="19">
        <f t="shared" si="10"/>
        <v>0</v>
      </c>
    </row>
    <row r="297" spans="1:3" x14ac:dyDescent="0.25">
      <c r="A297" t="str">
        <f>'QE-Ausw'!E155</f>
        <v>2 Einrichtungen</v>
      </c>
      <c r="B297">
        <f>'QE-Ausw'!F155</f>
        <v>0</v>
      </c>
      <c r="C297" s="19">
        <f t="shared" si="10"/>
        <v>0</v>
      </c>
    </row>
    <row r="298" spans="1:3" x14ac:dyDescent="0.25">
      <c r="A298" t="str">
        <f>'QE-Ausw'!E156</f>
        <v>mehr als 2 Einrichtungen</v>
      </c>
      <c r="B298">
        <f>'QE-Ausw'!F156</f>
        <v>0</v>
      </c>
      <c r="C298" s="19">
        <f t="shared" si="10"/>
        <v>0</v>
      </c>
    </row>
  </sheetData>
  <mergeCells count="4">
    <mergeCell ref="A3:C3"/>
    <mergeCell ref="A2:C2"/>
    <mergeCell ref="B209:C209"/>
    <mergeCell ref="A160:C160"/>
  </mergeCells>
  <pageMargins left="0.7" right="0.7" top="0.75" bottom="0.75" header="0.3" footer="0.3"/>
  <pageSetup paperSize="9" orientation="portrait" r:id="rId1"/>
  <headerFooter differentFirst="1">
    <oddHeader>&amp;CAuswertung der Teilnehmenden im ESF-Programm</oddHeader>
    <oddFooter>&amp;C&amp;P/&amp;N</oddFooter>
    <firstHeader>&amp;L&amp;G&amp;R&amp;D</firstHeader>
  </headerFooter>
  <rowBreaks count="2" manualBreakCount="2">
    <brk id="208" max="16383" man="1"/>
    <brk id="253" max="16383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74"/>
  <sheetViews>
    <sheetView workbookViewId="0">
      <pane ySplit="1" topLeftCell="A86" activePane="bottomLeft" state="frozen"/>
      <selection pane="bottomLeft" activeCell="B118" sqref="B118"/>
    </sheetView>
  </sheetViews>
  <sheetFormatPr baseColWidth="10" defaultRowHeight="15" x14ac:dyDescent="0.25"/>
  <cols>
    <col min="1" max="1" width="28.140625" style="3" customWidth="1"/>
    <col min="2" max="2" width="40.28515625" bestFit="1" customWidth="1"/>
    <col min="4" max="4" width="31.42578125" customWidth="1"/>
  </cols>
  <sheetData>
    <row r="1" spans="1:6" s="1" customFormat="1" x14ac:dyDescent="0.25">
      <c r="A1" s="11" t="s">
        <v>44</v>
      </c>
      <c r="B1" s="10" t="s">
        <v>52</v>
      </c>
      <c r="C1" s="10" t="s">
        <v>53</v>
      </c>
      <c r="D1" s="10" t="s">
        <v>54</v>
      </c>
      <c r="E1" s="10" t="s">
        <v>51</v>
      </c>
      <c r="F1" s="10" t="s">
        <v>55</v>
      </c>
    </row>
    <row r="2" spans="1:6" s="1" customFormat="1" x14ac:dyDescent="0.25">
      <c r="A2" s="14" t="s">
        <v>101</v>
      </c>
      <c r="B2" s="13" t="s">
        <v>138</v>
      </c>
      <c r="C2" s="16"/>
      <c r="D2" s="16"/>
      <c r="E2" s="16"/>
      <c r="F2" s="16"/>
    </row>
    <row r="3" spans="1:6" x14ac:dyDescent="0.25">
      <c r="A3" t="s">
        <v>47</v>
      </c>
      <c r="B3" s="4" t="s">
        <v>0</v>
      </c>
      <c r="C3" s="4"/>
      <c r="D3" s="4" t="s">
        <v>48</v>
      </c>
      <c r="E3" s="4">
        <f>SUMPRODUCT((INDEX([1]Rohdaten!$A$2:$GG$9999,,MATCH(B3,[1]Rohdaten!$1:$1,))&amp;""=C3&amp;"")*([1]Rohdaten!$A$2:$A$9999&lt;&gt;""))</f>
        <v>0</v>
      </c>
      <c r="F3" s="4">
        <f t="shared" ref="F3:F20" si="0">IF(MATCH(B3,$B:$B,0)=ROW(B3),SUM(E3:E5),"")</f>
        <v>110</v>
      </c>
    </row>
    <row r="4" spans="1:6" x14ac:dyDescent="0.25">
      <c r="A4"/>
      <c r="B4" s="4" t="s">
        <v>0</v>
      </c>
      <c r="C4" s="4">
        <v>0</v>
      </c>
      <c r="D4" s="4" t="s">
        <v>45</v>
      </c>
      <c r="E4" s="4">
        <f>SUMPRODUCT((INDEX([1]Rohdaten!$A$2:$GG$9999,,MATCH(B4,[1]Rohdaten!$1:$1,))&amp;""=C4&amp;"")*([1]Rohdaten!$A$2:$A$9999&lt;&gt;""))</f>
        <v>63</v>
      </c>
      <c r="F4" s="4" t="str">
        <f t="shared" si="0"/>
        <v/>
      </c>
    </row>
    <row r="5" spans="1:6" x14ac:dyDescent="0.25">
      <c r="A5"/>
      <c r="B5" s="4" t="s">
        <v>0</v>
      </c>
      <c r="C5" s="4">
        <v>1</v>
      </c>
      <c r="D5" s="4" t="s">
        <v>46</v>
      </c>
      <c r="E5" s="4">
        <f>SUMPRODUCT((INDEX([1]Rohdaten!$A$2:$GG$9999,,MATCH(B5,[1]Rohdaten!$1:$1,))&amp;""=C5&amp;"")*([1]Rohdaten!$A$2:$A$9999&lt;&gt;""))</f>
        <v>47</v>
      </c>
      <c r="F5" s="4" t="str">
        <f t="shared" si="0"/>
        <v/>
      </c>
    </row>
    <row r="6" spans="1:6" x14ac:dyDescent="0.25">
      <c r="A6" t="s">
        <v>104</v>
      </c>
      <c r="B6" s="4" t="s">
        <v>1</v>
      </c>
      <c r="C6" s="4"/>
      <c r="D6" s="4" t="s">
        <v>48</v>
      </c>
      <c r="E6" s="4">
        <f>SUMPRODUCT((INDEX([1]Rohdaten!$A$2:$GG$9999,,MATCH(B6,[1]Rohdaten!$1:$1,))&amp;""=C6&amp;"")*([1]Rohdaten!$A$2:$A$9999&lt;&gt;""))</f>
        <v>11</v>
      </c>
      <c r="F6" s="4">
        <f t="shared" si="0"/>
        <v>110</v>
      </c>
    </row>
    <row r="7" spans="1:6" x14ac:dyDescent="0.25">
      <c r="A7"/>
      <c r="B7" s="4" t="s">
        <v>1</v>
      </c>
      <c r="C7" s="4">
        <v>0</v>
      </c>
      <c r="D7" s="4" t="s">
        <v>49</v>
      </c>
      <c r="E7" s="4">
        <f>SUMPRODUCT((INDEX([1]Rohdaten!$A$2:$GG$9999,,MATCH(B7,[1]Rohdaten!$1:$1,))&amp;""=C7&amp;"")*([1]Rohdaten!$A$2:$A$9999&lt;&gt;""))</f>
        <v>96</v>
      </c>
      <c r="F7" s="4" t="str">
        <f t="shared" si="0"/>
        <v/>
      </c>
    </row>
    <row r="8" spans="1:6" x14ac:dyDescent="0.25">
      <c r="A8"/>
      <c r="B8" s="4" t="s">
        <v>1</v>
      </c>
      <c r="C8" s="4">
        <v>1</v>
      </c>
      <c r="D8" s="4" t="s">
        <v>50</v>
      </c>
      <c r="E8" s="4">
        <f>SUMPRODUCT((INDEX([1]Rohdaten!$A$2:$GG$9999,,MATCH(B8,[1]Rohdaten!$1:$1,))&amp;""=C8&amp;"")*([1]Rohdaten!$A$2:$A$9999&lt;&gt;""))</f>
        <v>3</v>
      </c>
      <c r="F8" s="4" t="str">
        <f t="shared" si="0"/>
        <v/>
      </c>
    </row>
    <row r="9" spans="1:6" x14ac:dyDescent="0.25">
      <c r="A9" t="s">
        <v>158</v>
      </c>
      <c r="B9" s="4" t="s">
        <v>2</v>
      </c>
      <c r="C9" s="4"/>
      <c r="D9" s="4" t="s">
        <v>48</v>
      </c>
      <c r="E9" s="4">
        <f>SUMPRODUCT((INDEX([1]Rohdaten!$A$2:$GG$9999,,MATCH(B9,[1]Rohdaten!$1:$1,))&amp;""=C9&amp;"")*([1]Rohdaten!$A$2:$A$9999&lt;&gt;""))</f>
        <v>17</v>
      </c>
      <c r="F9" s="4">
        <f t="shared" si="0"/>
        <v>110</v>
      </c>
    </row>
    <row r="10" spans="1:6" x14ac:dyDescent="0.25">
      <c r="A10"/>
      <c r="B10" s="4" t="s">
        <v>2</v>
      </c>
      <c r="C10" s="4">
        <v>0</v>
      </c>
      <c r="D10" s="4" t="s">
        <v>49</v>
      </c>
      <c r="E10" s="4">
        <f>SUMPRODUCT((INDEX([1]Rohdaten!$A$2:$GG$9999,,MATCH(B10,[1]Rohdaten!$1:$1,))&amp;""=C10&amp;"")*([1]Rohdaten!$A$2:$A$9999&lt;&gt;""))</f>
        <v>77</v>
      </c>
      <c r="F10" s="4" t="str">
        <f t="shared" si="0"/>
        <v/>
      </c>
    </row>
    <row r="11" spans="1:6" x14ac:dyDescent="0.25">
      <c r="A11"/>
      <c r="B11" s="4" t="s">
        <v>2</v>
      </c>
      <c r="C11" s="4">
        <v>1</v>
      </c>
      <c r="D11" s="4" t="s">
        <v>50</v>
      </c>
      <c r="E11" s="4">
        <f>SUMPRODUCT((INDEX([1]Rohdaten!$A$2:$GG$9999,,MATCH(B11,[1]Rohdaten!$1:$1,))&amp;""=C11&amp;"")*([1]Rohdaten!$A$2:$A$9999&lt;&gt;""))</f>
        <v>16</v>
      </c>
      <c r="F11" s="4" t="str">
        <f t="shared" si="0"/>
        <v/>
      </c>
    </row>
    <row r="12" spans="1:6" x14ac:dyDescent="0.25">
      <c r="A12" t="s">
        <v>105</v>
      </c>
      <c r="B12" s="4" t="s">
        <v>3</v>
      </c>
      <c r="C12" s="4"/>
      <c r="D12" s="4" t="s">
        <v>48</v>
      </c>
      <c r="E12" s="4">
        <f>SUMPRODUCT((INDEX([1]Rohdaten!$A$2:$GG$9999,,MATCH(B12,[1]Rohdaten!$1:$1,))&amp;""=C12&amp;"")*([1]Rohdaten!$A$2:$A$9999&lt;&gt;""))</f>
        <v>18</v>
      </c>
      <c r="F12" s="4">
        <f t="shared" si="0"/>
        <v>110</v>
      </c>
    </row>
    <row r="13" spans="1:6" x14ac:dyDescent="0.25">
      <c r="A13"/>
      <c r="B13" s="4" t="s">
        <v>3</v>
      </c>
      <c r="C13" s="4">
        <v>0</v>
      </c>
      <c r="D13" s="4" t="s">
        <v>49</v>
      </c>
      <c r="E13" s="4">
        <f>SUMPRODUCT((INDEX([1]Rohdaten!$A$2:$GG$9999,,MATCH(B13,[1]Rohdaten!$1:$1,))&amp;""=C13&amp;"")*([1]Rohdaten!$A$2:$A$9999&lt;&gt;""))</f>
        <v>92</v>
      </c>
      <c r="F13" s="4" t="str">
        <f t="shared" si="0"/>
        <v/>
      </c>
    </row>
    <row r="14" spans="1:6" x14ac:dyDescent="0.25">
      <c r="A14"/>
      <c r="B14" s="4" t="s">
        <v>3</v>
      </c>
      <c r="C14" s="4">
        <v>1</v>
      </c>
      <c r="D14" s="4" t="s">
        <v>50</v>
      </c>
      <c r="E14" s="4">
        <f>SUMPRODUCT((INDEX([1]Rohdaten!$A$2:$GG$9999,,MATCH(B14,[1]Rohdaten!$1:$1,))&amp;""=C14&amp;"")*([1]Rohdaten!$A$2:$A$9999&lt;&gt;""))</f>
        <v>0</v>
      </c>
      <c r="F14" s="4" t="str">
        <f t="shared" si="0"/>
        <v/>
      </c>
    </row>
    <row r="15" spans="1:6" x14ac:dyDescent="0.25">
      <c r="A15" t="s">
        <v>123</v>
      </c>
      <c r="B15" s="4" t="s">
        <v>4</v>
      </c>
      <c r="C15" s="4"/>
      <c r="D15" s="4" t="s">
        <v>48</v>
      </c>
      <c r="E15" s="4">
        <f>SUMPRODUCT((INDEX([1]Rohdaten!$A$2:$GG$9999,,MATCH(B15,[1]Rohdaten!$1:$1,))&amp;""=C15&amp;"")*([1]Rohdaten!$A$2:$A$9999&lt;&gt;""))</f>
        <v>10</v>
      </c>
      <c r="F15" s="4">
        <f t="shared" si="0"/>
        <v>110</v>
      </c>
    </row>
    <row r="16" spans="1:6" x14ac:dyDescent="0.25">
      <c r="A16"/>
      <c r="B16" s="4" t="s">
        <v>4</v>
      </c>
      <c r="C16" s="4">
        <v>0</v>
      </c>
      <c r="D16" s="4" t="s">
        <v>49</v>
      </c>
      <c r="E16" s="4">
        <f>SUMPRODUCT((INDEX([1]Rohdaten!$A$2:$GG$9999,,MATCH(B16,[1]Rohdaten!$1:$1,))&amp;""=C16&amp;"")*([1]Rohdaten!$A$2:$A$9999&lt;&gt;""))</f>
        <v>100</v>
      </c>
      <c r="F16" s="4" t="str">
        <f t="shared" si="0"/>
        <v/>
      </c>
    </row>
    <row r="17" spans="1:6" x14ac:dyDescent="0.25">
      <c r="A17"/>
      <c r="B17" s="4" t="s">
        <v>4</v>
      </c>
      <c r="C17" s="4">
        <v>1</v>
      </c>
      <c r="D17" s="4" t="s">
        <v>50</v>
      </c>
      <c r="E17" s="4">
        <f>SUMPRODUCT((INDEX([1]Rohdaten!$A$2:$GG$9999,,MATCH(B17,[1]Rohdaten!$1:$1,))&amp;""=C17&amp;"")*([1]Rohdaten!$A$2:$A$9999&lt;&gt;""))</f>
        <v>0</v>
      </c>
      <c r="F17" s="4" t="str">
        <f t="shared" si="0"/>
        <v/>
      </c>
    </row>
    <row r="18" spans="1:6" x14ac:dyDescent="0.25">
      <c r="A18" t="s">
        <v>106</v>
      </c>
      <c r="B18" s="4" t="s">
        <v>5</v>
      </c>
      <c r="C18" s="4"/>
      <c r="D18" s="4" t="s">
        <v>48</v>
      </c>
      <c r="E18" s="4">
        <f>SUMPRODUCT((INDEX([1]Rohdaten!$A$2:$GG$9999,,MATCH(B18,[1]Rohdaten!$1:$1,))&amp;""=C18&amp;"")*([1]Rohdaten!$A$2:$A$9999&lt;&gt;""))</f>
        <v>11</v>
      </c>
      <c r="F18" s="4">
        <f t="shared" si="0"/>
        <v>110</v>
      </c>
    </row>
    <row r="19" spans="1:6" x14ac:dyDescent="0.25">
      <c r="A19"/>
      <c r="B19" s="4" t="s">
        <v>5</v>
      </c>
      <c r="C19" s="4">
        <v>0</v>
      </c>
      <c r="D19" s="4" t="s">
        <v>49</v>
      </c>
      <c r="E19" s="4">
        <f>SUMPRODUCT((INDEX([1]Rohdaten!$A$2:$GG$9999,,MATCH(B19,[1]Rohdaten!$1:$1,))&amp;""=C19&amp;"")*([1]Rohdaten!$A$2:$A$9999&lt;&gt;""))</f>
        <v>1</v>
      </c>
      <c r="F19" s="4" t="str">
        <f t="shared" si="0"/>
        <v/>
      </c>
    </row>
    <row r="20" spans="1:6" x14ac:dyDescent="0.25">
      <c r="A20"/>
      <c r="B20" s="4" t="s">
        <v>5</v>
      </c>
      <c r="C20" s="4">
        <v>1</v>
      </c>
      <c r="D20" s="4" t="s">
        <v>50</v>
      </c>
      <c r="E20" s="4">
        <f>SUMPRODUCT((INDEX([1]Rohdaten!$A$2:$GG$9999,,MATCH(B20,[1]Rohdaten!$1:$1,))&amp;""=C20&amp;"")*([1]Rohdaten!$A$2:$A$9999&lt;&gt;""))</f>
        <v>98</v>
      </c>
      <c r="F20" s="4" t="str">
        <f t="shared" si="0"/>
        <v/>
      </c>
    </row>
    <row r="21" spans="1:6" x14ac:dyDescent="0.25">
      <c r="A21" t="s">
        <v>107</v>
      </c>
      <c r="B21" s="4" t="s">
        <v>6</v>
      </c>
      <c r="C21" s="4"/>
      <c r="D21" s="4" t="s">
        <v>48</v>
      </c>
      <c r="E21" s="4">
        <f>SUMPRODUCT((INDEX([1]Rohdaten!$A$2:$GG$9999,,MATCH(B21,[1]Rohdaten!$1:$1,))&amp;""=C21&amp;"")*([1]Rohdaten!$A$2:$A$9999&lt;&gt;""))</f>
        <v>0</v>
      </c>
      <c r="F21" s="4">
        <f t="shared" ref="F21:F31" si="1">IF(MATCH(B21,$B:$B,0)=ROW(B21),SUM(E21:E31),"")</f>
        <v>110</v>
      </c>
    </row>
    <row r="22" spans="1:6" x14ac:dyDescent="0.25">
      <c r="A22"/>
      <c r="B22" s="4" t="s">
        <v>6</v>
      </c>
      <c r="C22" s="4">
        <v>0</v>
      </c>
      <c r="D22" s="5" t="s">
        <v>61</v>
      </c>
      <c r="E22" s="4">
        <f>SUMPRODUCT((INDEX([1]Rohdaten!$A$2:$GG$9999,,MATCH(B22,[1]Rohdaten!$1:$1,))&amp;""=C22&amp;"")*([1]Rohdaten!$A$2:$A$9999&lt;&gt;""))</f>
        <v>0</v>
      </c>
      <c r="F22" s="4" t="str">
        <f t="shared" si="1"/>
        <v/>
      </c>
    </row>
    <row r="23" spans="1:6" x14ac:dyDescent="0.25">
      <c r="A23"/>
      <c r="B23" s="4" t="s">
        <v>6</v>
      </c>
      <c r="C23" s="4">
        <v>1</v>
      </c>
      <c r="D23" s="5" t="s">
        <v>62</v>
      </c>
      <c r="E23" s="4">
        <f>SUMPRODUCT((INDEX([1]Rohdaten!$A$2:$GG$9999,,MATCH(B23,[1]Rohdaten!$1:$1,))&amp;""=C23&amp;"")*([1]Rohdaten!$A$2:$A$9999&lt;&gt;""))</f>
        <v>0</v>
      </c>
      <c r="F23" s="4" t="str">
        <f t="shared" si="1"/>
        <v/>
      </c>
    </row>
    <row r="24" spans="1:6" x14ac:dyDescent="0.25">
      <c r="A24"/>
      <c r="B24" s="4" t="s">
        <v>6</v>
      </c>
      <c r="C24" s="4">
        <v>2</v>
      </c>
      <c r="D24" s="5" t="s">
        <v>63</v>
      </c>
      <c r="E24" s="4">
        <f>SUMPRODUCT((INDEX([1]Rohdaten!$A$2:$GG$9999,,MATCH(B24,[1]Rohdaten!$1:$1,))&amp;""=C24&amp;"")*([1]Rohdaten!$A$2:$A$9999&lt;&gt;""))</f>
        <v>0</v>
      </c>
      <c r="F24" s="4" t="str">
        <f t="shared" si="1"/>
        <v/>
      </c>
    </row>
    <row r="25" spans="1:6" x14ac:dyDescent="0.25">
      <c r="A25"/>
      <c r="B25" s="4" t="s">
        <v>6</v>
      </c>
      <c r="C25" s="4">
        <v>3</v>
      </c>
      <c r="D25" s="5" t="s">
        <v>64</v>
      </c>
      <c r="E25" s="4">
        <f>SUMPRODUCT((INDEX([1]Rohdaten!$A$2:$GG$9999,,MATCH(B25,[1]Rohdaten!$1:$1,))&amp;""=C25&amp;"")*([1]Rohdaten!$A$2:$A$9999&lt;&gt;""))</f>
        <v>1</v>
      </c>
      <c r="F25" s="4" t="str">
        <f t="shared" si="1"/>
        <v/>
      </c>
    </row>
    <row r="26" spans="1:6" x14ac:dyDescent="0.25">
      <c r="A26"/>
      <c r="B26" s="4" t="s">
        <v>6</v>
      </c>
      <c r="C26" s="4">
        <v>4</v>
      </c>
      <c r="D26" s="5" t="s">
        <v>65</v>
      </c>
      <c r="E26" s="4">
        <f>SUMPRODUCT((INDEX([1]Rohdaten!$A$2:$GG$9999,,MATCH(B26,[1]Rohdaten!$1:$1,))&amp;""=C26&amp;"")*([1]Rohdaten!$A$2:$A$9999&lt;&gt;""))</f>
        <v>63</v>
      </c>
      <c r="F26" s="4" t="str">
        <f t="shared" si="1"/>
        <v/>
      </c>
    </row>
    <row r="27" spans="1:6" x14ac:dyDescent="0.25">
      <c r="A27"/>
      <c r="B27" s="4" t="s">
        <v>6</v>
      </c>
      <c r="C27" s="4">
        <v>5</v>
      </c>
      <c r="D27" s="5" t="s">
        <v>66</v>
      </c>
      <c r="E27" s="4">
        <f>SUMPRODUCT((INDEX([1]Rohdaten!$A$2:$GG$9999,,MATCH(B27,[1]Rohdaten!$1:$1,))&amp;""=C27&amp;"")*([1]Rohdaten!$A$2:$A$9999&lt;&gt;""))</f>
        <v>0</v>
      </c>
      <c r="F27" s="4" t="str">
        <f t="shared" si="1"/>
        <v/>
      </c>
    </row>
    <row r="28" spans="1:6" x14ac:dyDescent="0.25">
      <c r="A28"/>
      <c r="B28" s="4" t="s">
        <v>6</v>
      </c>
      <c r="C28" s="4">
        <v>6</v>
      </c>
      <c r="D28" s="5" t="s">
        <v>67</v>
      </c>
      <c r="E28" s="4">
        <f>SUMPRODUCT((INDEX([1]Rohdaten!$A$2:$GG$9999,,MATCH(B28,[1]Rohdaten!$1:$1,))&amp;""=C28&amp;"")*([1]Rohdaten!$A$2:$A$9999&lt;&gt;""))</f>
        <v>0</v>
      </c>
      <c r="F28" s="4" t="str">
        <f t="shared" si="1"/>
        <v/>
      </c>
    </row>
    <row r="29" spans="1:6" x14ac:dyDescent="0.25">
      <c r="A29"/>
      <c r="B29" s="4" t="s">
        <v>6</v>
      </c>
      <c r="C29" s="4">
        <v>7</v>
      </c>
      <c r="D29" s="5" t="s">
        <v>68</v>
      </c>
      <c r="E29" s="4">
        <f>SUMPRODUCT((INDEX([1]Rohdaten!$A$2:$GG$9999,,MATCH(B29,[1]Rohdaten!$1:$1,))&amp;""=C29&amp;"")*([1]Rohdaten!$A$2:$A$9999&lt;&gt;""))</f>
        <v>38</v>
      </c>
      <c r="F29" s="4" t="str">
        <f t="shared" si="1"/>
        <v/>
      </c>
    </row>
    <row r="30" spans="1:6" x14ac:dyDescent="0.25">
      <c r="A30"/>
      <c r="B30" s="4" t="s">
        <v>6</v>
      </c>
      <c r="C30" s="4">
        <v>8</v>
      </c>
      <c r="D30" s="5" t="s">
        <v>69</v>
      </c>
      <c r="E30" s="4">
        <f>SUMPRODUCT((INDEX([1]Rohdaten!$A$2:$GG$9999,,MATCH(B30,[1]Rohdaten!$1:$1,))&amp;""=C30&amp;"")*([1]Rohdaten!$A$2:$A$9999&lt;&gt;""))</f>
        <v>8</v>
      </c>
      <c r="F30" s="4" t="str">
        <f t="shared" si="1"/>
        <v/>
      </c>
    </row>
    <row r="31" spans="1:6" x14ac:dyDescent="0.25">
      <c r="A31"/>
      <c r="B31" s="4" t="s">
        <v>6</v>
      </c>
      <c r="C31" s="4">
        <v>9</v>
      </c>
      <c r="D31" s="5" t="s">
        <v>70</v>
      </c>
      <c r="E31" s="4">
        <f>SUMPRODUCT((INDEX([1]Rohdaten!$A$2:$GG$9999,,MATCH(B31,[1]Rohdaten!$1:$1,))&amp;""=C31&amp;"")*([1]Rohdaten!$A$2:$A$9999&lt;&gt;""))</f>
        <v>0</v>
      </c>
      <c r="F31" s="4" t="str">
        <f t="shared" si="1"/>
        <v/>
      </c>
    </row>
    <row r="32" spans="1:6" x14ac:dyDescent="0.25">
      <c r="A32" t="s">
        <v>108</v>
      </c>
      <c r="B32" s="4" t="s">
        <v>7</v>
      </c>
      <c r="C32" s="4"/>
      <c r="D32" s="4" t="s">
        <v>48</v>
      </c>
      <c r="E32" s="4">
        <f>SUMPRODUCT((INDEX([1]Rohdaten!$A$2:$GG$9999,,MATCH(B32,[1]Rohdaten!$1:$1,))&amp;""=C32&amp;"")*([1]Rohdaten!$A$2:$A$9999&lt;&gt;""))</f>
        <v>0</v>
      </c>
      <c r="F32" s="4">
        <f>IF(MATCH(B32,$B:$B,0)=ROW(B32),SUM(E32:E38),"")</f>
        <v>110</v>
      </c>
    </row>
    <row r="33" spans="1:8" x14ac:dyDescent="0.25">
      <c r="A33"/>
      <c r="B33" s="4" t="s">
        <v>7</v>
      </c>
      <c r="C33" s="4">
        <v>0</v>
      </c>
      <c r="D33" s="4" t="s">
        <v>56</v>
      </c>
      <c r="E33" s="4">
        <f>SUMPRODUCT((INDEX([1]Rohdaten!$A$2:$GG$9999,,MATCH(B33,[1]Rohdaten!$1:$1,))&amp;""=C33&amp;"")*([1]Rohdaten!$A$2:$A$9999&lt;&gt;""))</f>
        <v>7</v>
      </c>
      <c r="F33" s="4" t="str">
        <f>IF(MATCH(B33,$B:$B,0)=ROW(B33),SUM(E33:E43),"")</f>
        <v/>
      </c>
    </row>
    <row r="34" spans="1:8" x14ac:dyDescent="0.25">
      <c r="A34"/>
      <c r="B34" s="4" t="s">
        <v>7</v>
      </c>
      <c r="C34" s="4">
        <v>1</v>
      </c>
      <c r="D34" s="4" t="s">
        <v>59</v>
      </c>
      <c r="E34" s="4">
        <f>SUMPRODUCT((INDEX([1]Rohdaten!$A$2:$GG$9999,,MATCH(B34,[1]Rohdaten!$1:$1,))&amp;""=C34&amp;"")*([1]Rohdaten!$A$2:$A$9999&lt;&gt;""))</f>
        <v>88</v>
      </c>
      <c r="F34" s="4" t="str">
        <f>IF(MATCH(B34,$B:$B,0)=ROW(B34),SUM(E34:E44),"")</f>
        <v/>
      </c>
    </row>
    <row r="35" spans="1:8" x14ac:dyDescent="0.25">
      <c r="A35"/>
      <c r="B35" s="4" t="s">
        <v>7</v>
      </c>
      <c r="C35" s="4">
        <v>2</v>
      </c>
      <c r="D35" s="4" t="s">
        <v>60</v>
      </c>
      <c r="E35" s="4">
        <f>SUMPRODUCT((INDEX([1]Rohdaten!$A$2:$GG$9999,,MATCH(B35,[1]Rohdaten!$1:$1,))&amp;""=C35&amp;"")*([1]Rohdaten!$A$2:$A$9999&lt;&gt;""))</f>
        <v>6</v>
      </c>
      <c r="F35" s="4" t="str">
        <f>IF(MATCH(B35,$B:$B,0)=ROW(B35),SUM(E35:E45),"")</f>
        <v/>
      </c>
    </row>
    <row r="36" spans="1:8" x14ac:dyDescent="0.25">
      <c r="A36"/>
      <c r="B36" s="4" t="s">
        <v>7</v>
      </c>
      <c r="C36" s="4">
        <v>3</v>
      </c>
      <c r="D36" s="4" t="s">
        <v>57</v>
      </c>
      <c r="E36" s="4">
        <f>SUMPRODUCT((INDEX([1]Rohdaten!$A$2:$GG$9999,,MATCH(B36,[1]Rohdaten!$1:$1,))&amp;""=C36&amp;"")*([1]Rohdaten!$A$2:$A$9999&lt;&gt;""))</f>
        <v>9</v>
      </c>
      <c r="F36" s="4" t="str">
        <f>IF(MATCH(B36,$B:$B,0)=ROW(B36),SUM(E36:E46),"")</f>
        <v/>
      </c>
    </row>
    <row r="37" spans="1:8" x14ac:dyDescent="0.25">
      <c r="A37"/>
      <c r="B37" s="4" t="s">
        <v>7</v>
      </c>
      <c r="C37" s="4">
        <v>4</v>
      </c>
      <c r="D37" s="4" t="s">
        <v>58</v>
      </c>
      <c r="E37" s="4">
        <f>SUMPRODUCT((INDEX([1]Rohdaten!$A$2:$GG$9999,,MATCH(B37,[1]Rohdaten!$1:$1,))&amp;""=C37&amp;"")*([1]Rohdaten!$A$2:$A$9999&lt;&gt;""))</f>
        <v>0</v>
      </c>
      <c r="F37" s="4" t="str">
        <f>IF(MATCH(B37,$B:$B,0)=ROW(B37),SUM(E37:E46),"")</f>
        <v/>
      </c>
    </row>
    <row r="38" spans="1:8" x14ac:dyDescent="0.25">
      <c r="A38" t="s">
        <v>102</v>
      </c>
      <c r="B38" s="4" t="s">
        <v>8</v>
      </c>
      <c r="C38" s="4"/>
      <c r="D38" s="4" t="s">
        <v>48</v>
      </c>
      <c r="E38" s="4">
        <f>SUMPRODUCT((INDEX([1]Rohdaten!$A$2:$GG$9999,,MATCH(B38,[1]Rohdaten!$1:$1,))&amp;""=C38&amp;"")*([1]Rohdaten!$A$2:$A$9999&lt;&gt;""))</f>
        <v>0</v>
      </c>
      <c r="F38" s="4">
        <f>IF(MATCH(B38,$B:$B,0)=ROW(B38),SUM(E38:E40),"")</f>
        <v>110</v>
      </c>
    </row>
    <row r="39" spans="1:8" x14ac:dyDescent="0.25">
      <c r="A39"/>
      <c r="B39" s="4" t="s">
        <v>8</v>
      </c>
      <c r="C39" s="4">
        <v>0</v>
      </c>
      <c r="D39" s="4" t="s">
        <v>49</v>
      </c>
      <c r="E39" s="4">
        <f>SUMPRODUCT((INDEX([1]Rohdaten!$A$2:$GG$9999,,MATCH(B39,[1]Rohdaten!$1:$1,))&amp;""=C39&amp;"")*([1]Rohdaten!$A$2:$A$9999&lt;&gt;""))</f>
        <v>59</v>
      </c>
      <c r="F39" s="4"/>
    </row>
    <row r="40" spans="1:8" x14ac:dyDescent="0.25">
      <c r="A40"/>
      <c r="B40" s="4" t="s">
        <v>8</v>
      </c>
      <c r="C40" s="4">
        <v>1</v>
      </c>
      <c r="D40" s="4" t="s">
        <v>50</v>
      </c>
      <c r="E40" s="4">
        <f>SUMPRODUCT((INDEX([1]Rohdaten!$A$2:$GG$9999,,MATCH(B40,[1]Rohdaten!$1:$1,))&amp;""=C40&amp;"")*([1]Rohdaten!$A$2:$A$9999&lt;&gt;""))</f>
        <v>51</v>
      </c>
      <c r="F40" s="4"/>
    </row>
    <row r="41" spans="1:8" x14ac:dyDescent="0.25">
      <c r="A41" t="s">
        <v>120</v>
      </c>
      <c r="B41" s="4" t="s">
        <v>9</v>
      </c>
      <c r="C41" s="4"/>
      <c r="D41" s="4" t="s">
        <v>48</v>
      </c>
      <c r="E41" s="4">
        <f>SUMPRODUCT((INDEX([1]Rohdaten!$A$2:$GG$9999,,MATCH(B41,[1]Rohdaten!$1:$1,))&amp;""=C41&amp;"")*([1]Rohdaten!$A$2:$A$9999&lt;&gt;""))</f>
        <v>0</v>
      </c>
      <c r="F41" s="4">
        <f>IF(MATCH(B41,$B:$B,0)=ROW(B41),SUM(E41:E43),"")</f>
        <v>110</v>
      </c>
    </row>
    <row r="42" spans="1:8" x14ac:dyDescent="0.25">
      <c r="A42"/>
      <c r="B42" s="4" t="s">
        <v>9</v>
      </c>
      <c r="C42" s="4">
        <v>0</v>
      </c>
      <c r="D42" s="4" t="s">
        <v>49</v>
      </c>
      <c r="E42" s="4">
        <f>SUMPRODUCT((INDEX([1]Rohdaten!$A$2:$GG$9999,,MATCH(B42,[1]Rohdaten!$1:$1,))&amp;""=C42&amp;"")*([1]Rohdaten!$A$2:$A$9999&lt;&gt;""))</f>
        <v>43</v>
      </c>
      <c r="F42" s="4" t="str">
        <f>IF(MATCH(B42,$B:$B,0)=ROW(B42),SUM(E42:E51),"")</f>
        <v/>
      </c>
    </row>
    <row r="43" spans="1:8" x14ac:dyDescent="0.25">
      <c r="A43"/>
      <c r="B43" s="4" t="s">
        <v>9</v>
      </c>
      <c r="C43" s="4">
        <v>1</v>
      </c>
      <c r="D43" s="4" t="s">
        <v>50</v>
      </c>
      <c r="E43" s="4">
        <f>SUMPRODUCT((INDEX([1]Rohdaten!$A$2:$GG$9999,,MATCH(B43,[1]Rohdaten!$1:$1,))&amp;""=C43&amp;"")*([1]Rohdaten!$A$2:$A$9999&lt;&gt;""))</f>
        <v>67</v>
      </c>
      <c r="F43" s="4" t="str">
        <f>IF(MATCH(B43,$B:$B,0)=ROW(B43),SUM(E43:E52),"")</f>
        <v/>
      </c>
    </row>
    <row r="44" spans="1:8" x14ac:dyDescent="0.25">
      <c r="A44" t="s">
        <v>103</v>
      </c>
      <c r="B44" s="4" t="s">
        <v>10</v>
      </c>
      <c r="C44" s="4"/>
      <c r="D44" s="4" t="s">
        <v>48</v>
      </c>
      <c r="E44" s="4">
        <f>SUMPRODUCT((INDEX([1]Rohdaten!$A$2:$GG$9999,,MATCH(B44,[1]Rohdaten!$1:$1,))&amp;""=C44&amp;"")*([1]Rohdaten!$A$2:$A$9999&lt;&gt;""))</f>
        <v>0</v>
      </c>
      <c r="F44" s="4">
        <f>IF(MATCH(B44,$B:$B,0)=ROW(B44),SUM(E44:E46),"")</f>
        <v>110</v>
      </c>
      <c r="H44" s="21"/>
    </row>
    <row r="45" spans="1:8" x14ac:dyDescent="0.25">
      <c r="A45"/>
      <c r="B45" s="4" t="s">
        <v>10</v>
      </c>
      <c r="C45" s="4">
        <v>0</v>
      </c>
      <c r="D45" s="4" t="s">
        <v>49</v>
      </c>
      <c r="E45" s="4">
        <f>SUMPRODUCT((INDEX([1]Rohdaten!$A$2:$GG$9999,,MATCH(B45,[1]Rohdaten!$1:$1,))&amp;""=C45&amp;"")*([1]Rohdaten!$A$2:$A$9999&lt;&gt;""))</f>
        <v>98</v>
      </c>
      <c r="F45" s="4" t="str">
        <f>IF(MATCH(B45,$B:$B,0)=ROW(B45),SUM(E45:E46),"")</f>
        <v/>
      </c>
      <c r="H45" s="21"/>
    </row>
    <row r="46" spans="1:8" x14ac:dyDescent="0.25">
      <c r="A46"/>
      <c r="B46" s="4" t="s">
        <v>10</v>
      </c>
      <c r="C46" s="4">
        <v>1</v>
      </c>
      <c r="D46" s="4" t="s">
        <v>50</v>
      </c>
      <c r="E46" s="4">
        <f>SUMPRODUCT((INDEX([1]Rohdaten!$A$2:$GG$9999,,MATCH(B46,[1]Rohdaten!$1:$1,))&amp;""=C46&amp;"")*([1]Rohdaten!$A$2:$A$9999&lt;&gt;""))</f>
        <v>12</v>
      </c>
      <c r="F46" s="4" t="str">
        <f>IF(MATCH(B46,$B:$B,0)=ROW(B46),SUM(E46:E47),"")</f>
        <v/>
      </c>
    </row>
    <row r="47" spans="1:8" x14ac:dyDescent="0.25">
      <c r="A47" t="s">
        <v>71</v>
      </c>
      <c r="B47" s="7" t="s">
        <v>84</v>
      </c>
      <c r="C47" s="6"/>
      <c r="D47" s="8" t="s">
        <v>72</v>
      </c>
      <c r="E47" s="4">
        <f>SUMPRODUCT((INDEX([1]Rohdaten!$A$2:$GG$9999,,MATCH(B47,[1]Rohdaten!$1:$1,))&amp;""=C47&amp;"")*([1]Rohdaten!$A$2:$A$9999&lt;&gt;""))</f>
        <v>0</v>
      </c>
      <c r="F47" s="4">
        <f>IF(MATCH(B47,$B:$B,0)=ROW(B47),SUM(E47:E51),"")</f>
        <v>110</v>
      </c>
    </row>
    <row r="48" spans="1:8" x14ac:dyDescent="0.25">
      <c r="A48"/>
      <c r="B48" s="4" t="s">
        <v>84</v>
      </c>
      <c r="C48" s="9">
        <v>0</v>
      </c>
      <c r="D48" s="5" t="s">
        <v>49</v>
      </c>
      <c r="E48" s="4">
        <f>SUMPRODUCT((INDEX([1]Rohdaten!$A$2:$GG$9999,,MATCH(B48,[1]Rohdaten!$1:$1,))&amp;""=C48&amp;"")*([1]Rohdaten!$A$2:$A$9999&lt;&gt;""))</f>
        <v>89</v>
      </c>
      <c r="F48" s="4" t="str">
        <f t="shared" ref="F48:F57" si="2">IF(MATCH(B48,$B:$B,0)=ROW(B48),SUM(E48:E50),"")</f>
        <v/>
      </c>
    </row>
    <row r="49" spans="1:6" x14ac:dyDescent="0.25">
      <c r="A49"/>
      <c r="B49" s="4" t="s">
        <v>84</v>
      </c>
      <c r="C49" s="9">
        <v>1</v>
      </c>
      <c r="D49" s="5" t="s">
        <v>73</v>
      </c>
      <c r="E49" s="4">
        <f>SUMPRODUCT((INDEX([1]Rohdaten!$A$2:$GG$9999,,MATCH(B49,[1]Rohdaten!$1:$1,))&amp;""=C49&amp;"")*([1]Rohdaten!$A$2:$A$9999&lt;&gt;""))</f>
        <v>9</v>
      </c>
      <c r="F49" s="4" t="str">
        <f t="shared" si="2"/>
        <v/>
      </c>
    </row>
    <row r="50" spans="1:6" x14ac:dyDescent="0.25">
      <c r="A50"/>
      <c r="B50" s="4" t="s">
        <v>84</v>
      </c>
      <c r="C50" s="9">
        <v>2</v>
      </c>
      <c r="D50" s="5" t="s">
        <v>74</v>
      </c>
      <c r="E50" s="4">
        <f>SUMPRODUCT((INDEX([1]Rohdaten!$A$2:$GG$9999,,MATCH(B50,[1]Rohdaten!$1:$1,))&amp;""=C50&amp;"")*([1]Rohdaten!$A$2:$A$9999&lt;&gt;""))</f>
        <v>12</v>
      </c>
      <c r="F50" s="4" t="str">
        <f t="shared" si="2"/>
        <v/>
      </c>
    </row>
    <row r="51" spans="1:6" x14ac:dyDescent="0.25">
      <c r="A51"/>
      <c r="B51" s="4" t="s">
        <v>84</v>
      </c>
      <c r="C51" s="9">
        <v>3</v>
      </c>
      <c r="D51" s="5" t="s">
        <v>75</v>
      </c>
      <c r="E51" s="4">
        <f>SUMPRODUCT((INDEX([1]Rohdaten!$A$2:$GG$9999,,MATCH(B51,[1]Rohdaten!$1:$1,))&amp;""=C51&amp;"")*([1]Rohdaten!$A$2:$A$9999&lt;&gt;""))</f>
        <v>0</v>
      </c>
      <c r="F51" s="4" t="str">
        <f t="shared" si="2"/>
        <v/>
      </c>
    </row>
    <row r="52" spans="1:6" x14ac:dyDescent="0.25">
      <c r="A52" t="s">
        <v>76</v>
      </c>
      <c r="B52" s="7" t="s">
        <v>85</v>
      </c>
      <c r="C52" s="6"/>
      <c r="D52" s="8" t="s">
        <v>72</v>
      </c>
      <c r="E52" s="4">
        <f>SUMPRODUCT((INDEX([1]Rohdaten!$A$2:$GG$9999,,MATCH(B52,[1]Rohdaten!$1:$1,))&amp;""=C52&amp;"")*([1]Rohdaten!$A$2:$A$9999&lt;&gt;""))</f>
        <v>0</v>
      </c>
      <c r="F52" s="4">
        <f t="shared" si="2"/>
        <v>110</v>
      </c>
    </row>
    <row r="53" spans="1:6" x14ac:dyDescent="0.25">
      <c r="A53"/>
      <c r="B53" s="4" t="s">
        <v>85</v>
      </c>
      <c r="C53" s="9">
        <v>0</v>
      </c>
      <c r="D53" s="5" t="s">
        <v>49</v>
      </c>
      <c r="E53" s="4">
        <f>SUMPRODUCT((INDEX([1]Rohdaten!$A$2:$GG$9999,,MATCH(B53,[1]Rohdaten!$1:$1,))&amp;""=C53&amp;"")*([1]Rohdaten!$A$2:$A$9999&lt;&gt;""))</f>
        <v>92</v>
      </c>
      <c r="F53" s="4" t="str">
        <f t="shared" si="2"/>
        <v/>
      </c>
    </row>
    <row r="54" spans="1:6" x14ac:dyDescent="0.25">
      <c r="A54"/>
      <c r="B54" s="4" t="s">
        <v>85</v>
      </c>
      <c r="C54" s="9">
        <v>1</v>
      </c>
      <c r="D54" s="5" t="s">
        <v>50</v>
      </c>
      <c r="E54" s="4">
        <f>SUMPRODUCT((INDEX([1]Rohdaten!$A$2:$GG$9999,,MATCH(B54,[1]Rohdaten!$1:$1,))&amp;""=C54&amp;"")*([1]Rohdaten!$A$2:$A$9999&lt;&gt;""))</f>
        <v>18</v>
      </c>
      <c r="F54" s="4" t="str">
        <f t="shared" si="2"/>
        <v/>
      </c>
    </row>
    <row r="55" spans="1:6" x14ac:dyDescent="0.25">
      <c r="A55" t="s">
        <v>77</v>
      </c>
      <c r="B55" s="7" t="s">
        <v>13</v>
      </c>
      <c r="C55" s="6"/>
      <c r="D55" s="8" t="s">
        <v>72</v>
      </c>
      <c r="E55" s="4">
        <f>SUMPRODUCT((INDEX([1]Rohdaten!$A$2:$GG$9999,,MATCH(B55,[1]Rohdaten!$1:$1,))&amp;""=C55&amp;"")*([1]Rohdaten!$A$2:$A$9999&lt;&gt;""))</f>
        <v>0</v>
      </c>
      <c r="F55" s="4">
        <f t="shared" si="2"/>
        <v>110</v>
      </c>
    </row>
    <row r="56" spans="1:6" x14ac:dyDescent="0.25">
      <c r="A56"/>
      <c r="B56" s="4" t="s">
        <v>13</v>
      </c>
      <c r="C56" s="9">
        <v>0</v>
      </c>
      <c r="D56" s="5" t="s">
        <v>49</v>
      </c>
      <c r="E56" s="4">
        <f>SUMPRODUCT((INDEX([1]Rohdaten!$A$2:$GG$9999,,MATCH(B56,[1]Rohdaten!$1:$1,))&amp;""=C56&amp;"")*([1]Rohdaten!$A$2:$A$9999&lt;&gt;""))</f>
        <v>87</v>
      </c>
      <c r="F56" s="4" t="str">
        <f t="shared" si="2"/>
        <v/>
      </c>
    </row>
    <row r="57" spans="1:6" x14ac:dyDescent="0.25">
      <c r="A57"/>
      <c r="B57" s="4" t="s">
        <v>13</v>
      </c>
      <c r="C57" s="9">
        <v>1</v>
      </c>
      <c r="D57" s="5" t="s">
        <v>50</v>
      </c>
      <c r="E57" s="4">
        <f>SUMPRODUCT((INDEX([1]Rohdaten!$A$2:$GG$9999,,MATCH(B57,[1]Rohdaten!$1:$1,))&amp;""=C57&amp;"")*([1]Rohdaten!$A$2:$A$9999&lt;&gt;""))</f>
        <v>23</v>
      </c>
      <c r="F57" s="4" t="str">
        <f t="shared" si="2"/>
        <v/>
      </c>
    </row>
    <row r="58" spans="1:6" x14ac:dyDescent="0.25">
      <c r="A58" t="s">
        <v>78</v>
      </c>
      <c r="B58" s="7" t="s">
        <v>11</v>
      </c>
      <c r="C58" s="6"/>
      <c r="D58" s="8" t="s">
        <v>72</v>
      </c>
      <c r="E58" s="4">
        <f>SUMPRODUCT((INDEX([1]Rohdaten!$A$2:$GG$9999,,MATCH(B58,[1]Rohdaten!$1:$1,))&amp;""=C58&amp;"")*([1]Rohdaten!$A$2:$A$9999&lt;&gt;""))</f>
        <v>0</v>
      </c>
      <c r="F58" s="4">
        <f>IF(MATCH(B58,$B:$B,0)=ROW(B58),SUM(E58:E61),"")</f>
        <v>110</v>
      </c>
    </row>
    <row r="59" spans="1:6" x14ac:dyDescent="0.25">
      <c r="A59"/>
      <c r="B59" s="4" t="s">
        <v>11</v>
      </c>
      <c r="C59" s="9">
        <v>0</v>
      </c>
      <c r="D59" s="5" t="s">
        <v>49</v>
      </c>
      <c r="E59" s="4">
        <f>SUMPRODUCT((INDEX([1]Rohdaten!$A$2:$GG$9999,,MATCH(B59,[1]Rohdaten!$1:$1,))&amp;""=C59&amp;"")*([1]Rohdaten!$A$2:$A$9999&lt;&gt;""))</f>
        <v>44</v>
      </c>
      <c r="F59" s="4" t="str">
        <f t="shared" ref="F59:F76" si="3">IF(MATCH(B59,$B:$B,0)=ROW(B59),SUM(E59:E61),"")</f>
        <v/>
      </c>
    </row>
    <row r="60" spans="1:6" x14ac:dyDescent="0.25">
      <c r="A60"/>
      <c r="B60" s="4" t="s">
        <v>11</v>
      </c>
      <c r="C60" s="9">
        <v>1</v>
      </c>
      <c r="D60" s="5" t="s">
        <v>132</v>
      </c>
      <c r="E60" s="4">
        <f>SUMPRODUCT((INDEX([1]Rohdaten!$A$2:$GG$9999,,MATCH(B60,[1]Rohdaten!$1:$1,))&amp;""=C60&amp;"")*([1]Rohdaten!$A$2:$A$9999&lt;&gt;""))</f>
        <v>66</v>
      </c>
      <c r="F60" s="4" t="str">
        <f t="shared" si="3"/>
        <v/>
      </c>
    </row>
    <row r="61" spans="1:6" x14ac:dyDescent="0.25">
      <c r="A61"/>
      <c r="B61" s="4" t="s">
        <v>11</v>
      </c>
      <c r="C61" s="9">
        <v>2</v>
      </c>
      <c r="D61" s="5" t="s">
        <v>133</v>
      </c>
      <c r="E61" s="4">
        <f>SUMPRODUCT((INDEX([1]Rohdaten!$A$2:$GG$9999,,MATCH(B61,[1]Rohdaten!$1:$1,))&amp;""=C61&amp;"")*([1]Rohdaten!$A$2:$A$9999&lt;&gt;""))</f>
        <v>0</v>
      </c>
      <c r="F61" s="4" t="str">
        <f t="shared" si="3"/>
        <v/>
      </c>
    </row>
    <row r="62" spans="1:6" x14ac:dyDescent="0.25">
      <c r="A62" t="s">
        <v>79</v>
      </c>
      <c r="B62" s="7" t="s">
        <v>15</v>
      </c>
      <c r="C62" s="6"/>
      <c r="D62" s="8" t="s">
        <v>72</v>
      </c>
      <c r="E62" s="4">
        <f>SUMPRODUCT((INDEX([1]Rohdaten!$A$2:$GG$9999,,MATCH(B62,[1]Rohdaten!$1:$1,))&amp;""=C62&amp;"")*([1]Rohdaten!$A$2:$A$9999&lt;&gt;""))</f>
        <v>0</v>
      </c>
      <c r="F62" s="4">
        <f t="shared" si="3"/>
        <v>110</v>
      </c>
    </row>
    <row r="63" spans="1:6" x14ac:dyDescent="0.25">
      <c r="A63"/>
      <c r="B63" s="4" t="s">
        <v>15</v>
      </c>
      <c r="C63" s="9">
        <v>0</v>
      </c>
      <c r="D63" s="5" t="s">
        <v>49</v>
      </c>
      <c r="E63" s="4">
        <f>SUMPRODUCT((INDEX([1]Rohdaten!$A$2:$GG$9999,,MATCH(B63,[1]Rohdaten!$1:$1,))&amp;""=C63&amp;"")*([1]Rohdaten!$A$2:$A$9999&lt;&gt;""))</f>
        <v>94</v>
      </c>
      <c r="F63" s="4" t="str">
        <f t="shared" si="3"/>
        <v/>
      </c>
    </row>
    <row r="64" spans="1:6" x14ac:dyDescent="0.25">
      <c r="A64"/>
      <c r="B64" s="4" t="s">
        <v>15</v>
      </c>
      <c r="C64" s="9">
        <v>1</v>
      </c>
      <c r="D64" s="5" t="s">
        <v>50</v>
      </c>
      <c r="E64" s="4">
        <f>SUMPRODUCT((INDEX([1]Rohdaten!$A$2:$GG$9999,,MATCH(B64,[1]Rohdaten!$1:$1,))&amp;""=C64&amp;"")*([1]Rohdaten!$A$2:$A$9999&lt;&gt;""))</f>
        <v>16</v>
      </c>
      <c r="F64" s="4" t="str">
        <f t="shared" si="3"/>
        <v/>
      </c>
    </row>
    <row r="65" spans="1:6" x14ac:dyDescent="0.25">
      <c r="A65" t="s">
        <v>80</v>
      </c>
      <c r="B65" s="7" t="s">
        <v>14</v>
      </c>
      <c r="C65" s="6"/>
      <c r="D65" s="8" t="s">
        <v>72</v>
      </c>
      <c r="E65" s="4">
        <f>SUMPRODUCT((INDEX([1]Rohdaten!$A$2:$GG$9999,,MATCH(B65,[1]Rohdaten!$1:$1,))&amp;""=C65&amp;"")*([1]Rohdaten!$A$2:$A$9999&lt;&gt;""))</f>
        <v>0</v>
      </c>
      <c r="F65" s="4">
        <f t="shared" si="3"/>
        <v>110</v>
      </c>
    </row>
    <row r="66" spans="1:6" x14ac:dyDescent="0.25">
      <c r="A66"/>
      <c r="B66" s="4" t="s">
        <v>14</v>
      </c>
      <c r="C66" s="9">
        <v>0</v>
      </c>
      <c r="D66" s="5" t="s">
        <v>49</v>
      </c>
      <c r="E66" s="4">
        <f>SUMPRODUCT((INDEX([1]Rohdaten!$A$2:$GG$9999,,MATCH(B66,[1]Rohdaten!$1:$1,))&amp;""=C66&amp;"")*([1]Rohdaten!$A$2:$A$9999&lt;&gt;""))</f>
        <v>104</v>
      </c>
      <c r="F66" s="4" t="str">
        <f t="shared" si="3"/>
        <v/>
      </c>
    </row>
    <row r="67" spans="1:6" x14ac:dyDescent="0.25">
      <c r="A67"/>
      <c r="B67" s="4" t="s">
        <v>14</v>
      </c>
      <c r="C67" s="9">
        <v>1</v>
      </c>
      <c r="D67" s="5" t="s">
        <v>50</v>
      </c>
      <c r="E67" s="4">
        <f>SUMPRODUCT((INDEX([1]Rohdaten!$A$2:$GG$9999,,MATCH(B67,[1]Rohdaten!$1:$1,))&amp;""=C67&amp;"")*([1]Rohdaten!$A$2:$A$9999&lt;&gt;""))</f>
        <v>6</v>
      </c>
      <c r="F67" s="4" t="str">
        <f t="shared" si="3"/>
        <v/>
      </c>
    </row>
    <row r="68" spans="1:6" x14ac:dyDescent="0.25">
      <c r="A68" t="s">
        <v>141</v>
      </c>
      <c r="B68" s="7" t="s">
        <v>86</v>
      </c>
      <c r="C68" s="6"/>
      <c r="D68" s="8" t="s">
        <v>72</v>
      </c>
      <c r="E68" s="4">
        <f>SUMPRODUCT((INDEX([1]Rohdaten!$A$2:$GG$9999,,MATCH(B68,[1]Rohdaten!$1:$1,))&amp;""=C68&amp;"")*([1]Rohdaten!$A$2:$A$9999&lt;&gt;""))</f>
        <v>0</v>
      </c>
      <c r="F68" s="4">
        <f t="shared" si="3"/>
        <v>110</v>
      </c>
    </row>
    <row r="69" spans="1:6" x14ac:dyDescent="0.25">
      <c r="A69"/>
      <c r="B69" s="4" t="s">
        <v>86</v>
      </c>
      <c r="C69" s="9">
        <v>0</v>
      </c>
      <c r="D69" s="5" t="s">
        <v>49</v>
      </c>
      <c r="E69" s="4">
        <f>SUMPRODUCT((INDEX([1]Rohdaten!$A$2:$GG$9999,,MATCH(B69,[1]Rohdaten!$1:$1,))&amp;""=C69&amp;"")*([1]Rohdaten!$A$2:$A$9999&lt;&gt;""))</f>
        <v>110</v>
      </c>
      <c r="F69" s="4" t="str">
        <f t="shared" si="3"/>
        <v/>
      </c>
    </row>
    <row r="70" spans="1:6" x14ac:dyDescent="0.25">
      <c r="A70"/>
      <c r="B70" s="4" t="s">
        <v>86</v>
      </c>
      <c r="C70" s="9">
        <v>1</v>
      </c>
      <c r="D70" s="5" t="s">
        <v>50</v>
      </c>
      <c r="E70" s="4">
        <f>SUMPRODUCT((INDEX([1]Rohdaten!$A$2:$GG$9999,,MATCH(B70,[1]Rohdaten!$1:$1,))&amp;""=C70&amp;"")*([1]Rohdaten!$A$2:$A$9999&lt;&gt;""))</f>
        <v>0</v>
      </c>
      <c r="F70" s="4" t="str">
        <f t="shared" si="3"/>
        <v/>
      </c>
    </row>
    <row r="71" spans="1:6" x14ac:dyDescent="0.25">
      <c r="A71" t="s">
        <v>81</v>
      </c>
      <c r="B71" s="7" t="s">
        <v>87</v>
      </c>
      <c r="C71" s="6"/>
      <c r="D71" s="8" t="s">
        <v>72</v>
      </c>
      <c r="E71" s="4">
        <f>SUMPRODUCT((INDEX([1]Rohdaten!$A$2:$GG$9999,,MATCH(B71,[1]Rohdaten!$1:$1,))&amp;""=C71&amp;"")*([1]Rohdaten!$A$2:$A$9999&lt;&gt;""))</f>
        <v>0</v>
      </c>
      <c r="F71" s="4">
        <f t="shared" si="3"/>
        <v>110</v>
      </c>
    </row>
    <row r="72" spans="1:6" x14ac:dyDescent="0.25">
      <c r="A72"/>
      <c r="B72" s="4" t="s">
        <v>87</v>
      </c>
      <c r="C72" s="9">
        <v>0</v>
      </c>
      <c r="D72" s="5" t="s">
        <v>49</v>
      </c>
      <c r="E72" s="4">
        <f>SUMPRODUCT((INDEX([1]Rohdaten!$A$2:$GG$9999,,MATCH(B72,[1]Rohdaten!$1:$1,))&amp;""=C72&amp;"")*([1]Rohdaten!$A$2:$A$9999&lt;&gt;""))</f>
        <v>110</v>
      </c>
      <c r="F72" s="4" t="str">
        <f t="shared" si="3"/>
        <v/>
      </c>
    </row>
    <row r="73" spans="1:6" x14ac:dyDescent="0.25">
      <c r="A73"/>
      <c r="B73" s="4" t="s">
        <v>87</v>
      </c>
      <c r="C73" s="9">
        <v>1</v>
      </c>
      <c r="D73" s="5" t="s">
        <v>50</v>
      </c>
      <c r="E73" s="4">
        <f>SUMPRODUCT((INDEX([1]Rohdaten!$A$2:$GG$9999,,MATCH(B73,[1]Rohdaten!$1:$1,))&amp;""=C73&amp;"")*([1]Rohdaten!$A$2:$A$9999&lt;&gt;""))</f>
        <v>0</v>
      </c>
      <c r="F73" s="4" t="str">
        <f t="shared" si="3"/>
        <v/>
      </c>
    </row>
    <row r="74" spans="1:6" x14ac:dyDescent="0.25">
      <c r="A74" t="s">
        <v>142</v>
      </c>
      <c r="B74" s="7" t="s">
        <v>88</v>
      </c>
      <c r="C74" s="6"/>
      <c r="D74" s="8" t="s">
        <v>72</v>
      </c>
      <c r="E74" s="4">
        <f>SUMPRODUCT((INDEX([1]Rohdaten!$A$2:$GG$9999,,MATCH(B74,[1]Rohdaten!$1:$1,))&amp;""=C74&amp;"")*([1]Rohdaten!$A$2:$A$9999&lt;&gt;""))</f>
        <v>0</v>
      </c>
      <c r="F74" s="4">
        <f t="shared" si="3"/>
        <v>110</v>
      </c>
    </row>
    <row r="75" spans="1:6" x14ac:dyDescent="0.25">
      <c r="A75"/>
      <c r="B75" s="4" t="s">
        <v>88</v>
      </c>
      <c r="C75" s="9">
        <v>0</v>
      </c>
      <c r="D75" s="5" t="s">
        <v>49</v>
      </c>
      <c r="E75" s="4">
        <f>SUMPRODUCT((INDEX([1]Rohdaten!$A$2:$GG$9999,,MATCH(B75,[1]Rohdaten!$1:$1,))&amp;""=C75&amp;"")*([1]Rohdaten!$A$2:$A$9999&lt;&gt;""))</f>
        <v>110</v>
      </c>
      <c r="F75" s="4" t="str">
        <f t="shared" si="3"/>
        <v/>
      </c>
    </row>
    <row r="76" spans="1:6" x14ac:dyDescent="0.25">
      <c r="A76"/>
      <c r="B76" s="4" t="s">
        <v>88</v>
      </c>
      <c r="C76" s="9">
        <v>1</v>
      </c>
      <c r="D76" s="5" t="s">
        <v>50</v>
      </c>
      <c r="E76" s="4">
        <f>SUMPRODUCT((INDEX([1]Rohdaten!$A$2:$GG$9999,,MATCH(B76,[1]Rohdaten!$1:$1,))&amp;""=C76&amp;"")*([1]Rohdaten!$A$2:$A$9999&lt;&gt;""))</f>
        <v>0</v>
      </c>
      <c r="F76" s="4" t="str">
        <f t="shared" si="3"/>
        <v/>
      </c>
    </row>
    <row r="77" spans="1:6" x14ac:dyDescent="0.25">
      <c r="A77" t="s">
        <v>82</v>
      </c>
      <c r="B77" s="7" t="s">
        <v>89</v>
      </c>
      <c r="C77" s="6"/>
      <c r="D77" s="8" t="s">
        <v>72</v>
      </c>
      <c r="E77" s="4">
        <f>SUMPRODUCT((INDEX([1]Rohdaten!$A$2:$GG$9999,,MATCH(B77,[1]Rohdaten!$1:$1,))&amp;""=C77&amp;"")*([1]Rohdaten!$A$2:$A$9999&lt;&gt;""))</f>
        <v>0</v>
      </c>
      <c r="F77" s="4">
        <f>IF(MATCH(B77,$B:$B,0)=ROW(B77),SUM(E77:E80),"")</f>
        <v>110</v>
      </c>
    </row>
    <row r="78" spans="1:6" x14ac:dyDescent="0.25">
      <c r="A78"/>
      <c r="B78" s="4" t="s">
        <v>89</v>
      </c>
      <c r="C78" s="9">
        <v>0</v>
      </c>
      <c r="D78" s="5" t="s">
        <v>49</v>
      </c>
      <c r="E78" s="4">
        <f>SUMPRODUCT((INDEX([1]Rohdaten!$A$2:$GG$9999,,MATCH(B78,[1]Rohdaten!$1:$1,))&amp;""=C78&amp;"")*([1]Rohdaten!$A$2:$A$9999&lt;&gt;""))</f>
        <v>110</v>
      </c>
      <c r="F78" s="4" t="str">
        <f t="shared" ref="F78:F84" si="4">IF(MATCH(B78,$B:$B,0)=ROW(B78),SUM(E78:E80),"")</f>
        <v/>
      </c>
    </row>
    <row r="79" spans="1:6" x14ac:dyDescent="0.25">
      <c r="A79"/>
      <c r="B79" s="4" t="s">
        <v>89</v>
      </c>
      <c r="C79" s="9">
        <v>1</v>
      </c>
      <c r="D79" s="5" t="s">
        <v>50</v>
      </c>
      <c r="E79" s="4">
        <f>SUMPRODUCT((INDEX([1]Rohdaten!$A$2:$GG$9999,,MATCH(B79,[1]Rohdaten!$1:$1,))&amp;""=C79&amp;"")*([1]Rohdaten!$A$2:$A$9999&lt;&gt;""))</f>
        <v>0</v>
      </c>
      <c r="F79" s="4" t="str">
        <f t="shared" si="4"/>
        <v/>
      </c>
    </row>
    <row r="80" spans="1:6" x14ac:dyDescent="0.25">
      <c r="A80"/>
      <c r="B80" s="4" t="s">
        <v>89</v>
      </c>
      <c r="C80" s="9">
        <v>2</v>
      </c>
      <c r="D80" s="5" t="s">
        <v>83</v>
      </c>
      <c r="E80" s="4">
        <f>SUMPRODUCT((INDEX([1]Rohdaten!$A$2:$GG$9999,,MATCH(B80,[1]Rohdaten!$1:$1,))&amp;""=C80&amp;"")*([1]Rohdaten!$A$2:$A$9999&lt;&gt;""))</f>
        <v>0</v>
      </c>
      <c r="F80" s="4" t="str">
        <f t="shared" si="4"/>
        <v/>
      </c>
    </row>
    <row r="81" spans="1:6" x14ac:dyDescent="0.25">
      <c r="A81" t="s">
        <v>143</v>
      </c>
      <c r="B81" s="7" t="s">
        <v>90</v>
      </c>
      <c r="C81" s="6"/>
      <c r="D81" s="8" t="s">
        <v>72</v>
      </c>
      <c r="E81" s="4">
        <f>SUMPRODUCT((INDEX([1]Rohdaten!$A$2:$GG$9999,,MATCH(B81,[1]Rohdaten!$1:$1,))&amp;""=C81&amp;"")*([1]Rohdaten!$A$2:$A$9999&lt;&gt;""))</f>
        <v>0</v>
      </c>
      <c r="F81" s="4">
        <f t="shared" si="4"/>
        <v>110</v>
      </c>
    </row>
    <row r="82" spans="1:6" x14ac:dyDescent="0.25">
      <c r="A82"/>
      <c r="B82" s="4" t="s">
        <v>90</v>
      </c>
      <c r="C82" s="9">
        <v>0</v>
      </c>
      <c r="D82" s="5" t="s">
        <v>49</v>
      </c>
      <c r="E82" s="4">
        <f>SUMPRODUCT((INDEX([1]Rohdaten!$A$2:$GG$9999,,MATCH(B82,[1]Rohdaten!$1:$1,))&amp;""=C82&amp;"")*([1]Rohdaten!$A$2:$A$9999&lt;&gt;""))</f>
        <v>110</v>
      </c>
      <c r="F82" s="4" t="str">
        <f t="shared" si="4"/>
        <v/>
      </c>
    </row>
    <row r="83" spans="1:6" x14ac:dyDescent="0.25">
      <c r="A83"/>
      <c r="B83" s="4" t="s">
        <v>90</v>
      </c>
      <c r="C83" s="9">
        <v>1</v>
      </c>
      <c r="D83" s="5" t="s">
        <v>50</v>
      </c>
      <c r="E83" s="4">
        <f>SUMPRODUCT((INDEX([1]Rohdaten!$A$2:$GG$9999,,MATCH(B83,[1]Rohdaten!$1:$1,))&amp;""=C83&amp;"")*([1]Rohdaten!$A$2:$A$9999&lt;&gt;""))</f>
        <v>0</v>
      </c>
      <c r="F83" s="4" t="str">
        <f t="shared" si="4"/>
        <v/>
      </c>
    </row>
    <row r="84" spans="1:6" x14ac:dyDescent="0.25">
      <c r="A84" t="s">
        <v>144</v>
      </c>
      <c r="B84" s="7" t="s">
        <v>12</v>
      </c>
      <c r="C84" s="6"/>
      <c r="D84" s="8" t="s">
        <v>72</v>
      </c>
      <c r="E84" s="4">
        <f>SUMPRODUCT((INDEX([1]Rohdaten!$A$2:$GG$9999,,MATCH(B84,[1]Rohdaten!$1:$1,))&amp;""=C84&amp;"")*([1]Rohdaten!$A$2:$A$9999&lt;&gt;""))</f>
        <v>0</v>
      </c>
      <c r="F84" s="4">
        <f t="shared" si="4"/>
        <v>110</v>
      </c>
    </row>
    <row r="85" spans="1:6" x14ac:dyDescent="0.25">
      <c r="A85"/>
      <c r="B85" s="4" t="s">
        <v>12</v>
      </c>
      <c r="C85" s="9">
        <v>0</v>
      </c>
      <c r="D85" s="5" t="s">
        <v>49</v>
      </c>
      <c r="E85" s="4">
        <f>SUMPRODUCT((INDEX([1]Rohdaten!$A$2:$GG$9999,,MATCH(B85,[1]Rohdaten!$1:$1,))&amp;""=C85&amp;"")*([1]Rohdaten!$A$2:$A$9999&lt;&gt;""))</f>
        <v>101</v>
      </c>
      <c r="F85" s="4" t="str">
        <f>IF(MATCH(B85,$B:$B,0)=ROW(B85),SUM(E85:E93),"")</f>
        <v/>
      </c>
    </row>
    <row r="86" spans="1:6" x14ac:dyDescent="0.25">
      <c r="A86"/>
      <c r="B86" s="4" t="s">
        <v>12</v>
      </c>
      <c r="C86" s="9">
        <v>1</v>
      </c>
      <c r="D86" s="5" t="s">
        <v>50</v>
      </c>
      <c r="E86" s="4">
        <f>SUMPRODUCT((INDEX([1]Rohdaten!$A$2:$GG$9999,,MATCH(B86,[1]Rohdaten!$1:$1,))&amp;""=C86&amp;"")*([1]Rohdaten!$A$2:$A$9999&lt;&gt;""))</f>
        <v>9</v>
      </c>
      <c r="F86" s="4" t="str">
        <f>IF(MATCH(B86,$B:$B,0)=ROW(B86),SUM(E86:E94),"")</f>
        <v/>
      </c>
    </row>
    <row r="87" spans="1:6" x14ac:dyDescent="0.25">
      <c r="A87" t="s">
        <v>109</v>
      </c>
      <c r="B87" t="s">
        <v>20</v>
      </c>
      <c r="C87" s="3">
        <v>20</v>
      </c>
      <c r="D87" s="2" t="s">
        <v>97</v>
      </c>
      <c r="E87" s="4">
        <f>SUMPRODUCT((INDEX([1]Rohdaten!$A$2:$GG$9999,,MATCH(B87,[1]Rohdaten!$1:$1,))&amp;""&lt;C87&amp;"")*([1]Rohdaten!$A$2:$A$9999&lt;&gt;""))</f>
        <v>0</v>
      </c>
      <c r="F87" s="4">
        <f>IF(MATCH(B87,$B:$B,0)=ROW(B87),SUM(E87:E90),"")</f>
        <v>110</v>
      </c>
    </row>
    <row r="88" spans="1:6" x14ac:dyDescent="0.25">
      <c r="A88"/>
      <c r="B88" t="s">
        <v>20</v>
      </c>
      <c r="C88" s="3">
        <v>30</v>
      </c>
      <c r="D88" s="2" t="s">
        <v>98</v>
      </c>
      <c r="E88" s="4">
        <f>SUMPRODUCT((INDEX([1]Rohdaten!$A$2:$GG$9999,,MATCH(B88,[1]Rohdaten!$1:$1,))&amp;""&lt;C88&amp;"")*([1]Rohdaten!$A$2:$A$9999&lt;&gt;""))-E87</f>
        <v>26</v>
      </c>
      <c r="F88" s="4"/>
    </row>
    <row r="89" spans="1:6" x14ac:dyDescent="0.25">
      <c r="A89"/>
      <c r="B89" t="s">
        <v>20</v>
      </c>
      <c r="C89" s="3">
        <v>40</v>
      </c>
      <c r="D89" s="2" t="s">
        <v>99</v>
      </c>
      <c r="E89" s="4">
        <f>SUMPRODUCT((INDEX([1]Rohdaten!$A$2:$GG$9999,,MATCH(B89,[1]Rohdaten!$1:$1,))&amp;""&lt;C89&amp;"")*([1]Rohdaten!$A$2:$A$9999&lt;&gt;""))-E88-E87</f>
        <v>44</v>
      </c>
      <c r="F89" s="4"/>
    </row>
    <row r="90" spans="1:6" x14ac:dyDescent="0.25">
      <c r="A90"/>
      <c r="B90" t="s">
        <v>20</v>
      </c>
      <c r="C90" s="3">
        <v>40</v>
      </c>
      <c r="D90" s="2" t="s">
        <v>100</v>
      </c>
      <c r="E90" s="4">
        <f>SUMPRODUCT((INDEX([1]Rohdaten!$A$2:$GG$9999,,MATCH(B90,[1]Rohdaten!$1:$1,))&amp;""&gt;=C90&amp;"")*([1]Rohdaten!$A$2:$A$9999&lt;&gt;""))</f>
        <v>40</v>
      </c>
      <c r="F90" s="4"/>
    </row>
    <row r="91" spans="1:6" x14ac:dyDescent="0.25">
      <c r="A91"/>
      <c r="C91" s="3"/>
      <c r="D91" s="2"/>
      <c r="E91" s="4"/>
      <c r="F91" s="4"/>
    </row>
    <row r="92" spans="1:6" x14ac:dyDescent="0.25">
      <c r="A92" s="13" t="s">
        <v>95</v>
      </c>
      <c r="B92" s="13" t="s">
        <v>117</v>
      </c>
      <c r="C92" s="14"/>
      <c r="D92" s="15"/>
      <c r="E92" s="13"/>
      <c r="F92" s="13"/>
    </row>
    <row r="93" spans="1:6" x14ac:dyDescent="0.25">
      <c r="A93" t="s">
        <v>91</v>
      </c>
      <c r="B93" s="4" t="s">
        <v>19</v>
      </c>
      <c r="C93" s="6"/>
      <c r="D93" s="8" t="s">
        <v>72</v>
      </c>
      <c r="E93" s="4">
        <f>SUMPRODUCT((INDEX([1]Rohdaten!$A$2:$GG$9999,,MATCH(B93,[1]Rohdaten!$1:$1,))&amp;""=C93&amp;"")*(INDEX([1]Rohdaten!$A$2:$GG$9999,,MATCH("end_date",[1]Rohdaten!$1:$1,))&lt;&gt;""))</f>
        <v>0</v>
      </c>
      <c r="F93" s="4">
        <f>IF(MATCH(B93,$B:$B,0)=ROW(B93),SUM(E93:E95),"")</f>
        <v>11</v>
      </c>
    </row>
    <row r="94" spans="1:6" x14ac:dyDescent="0.25">
      <c r="A94"/>
      <c r="B94" s="4" t="s">
        <v>19</v>
      </c>
      <c r="C94" s="9">
        <v>0</v>
      </c>
      <c r="D94" s="5" t="s">
        <v>49</v>
      </c>
      <c r="E94" s="4">
        <f>SUMPRODUCT((INDEX([1]Rohdaten!$A$2:$GG$9999,,MATCH(B94,[1]Rohdaten!$1:$1,))&amp;""=C94&amp;"")*(INDEX([1]Rohdaten!$A$2:$GG$9999,,MATCH("end_date",[1]Rohdaten!$1:$1,))&lt;&gt;""))</f>
        <v>0</v>
      </c>
      <c r="F94" s="4" t="str">
        <f>IF(MATCH(B94,$B:$B,0)=ROW(B94),SUM(E94:E96),"")</f>
        <v/>
      </c>
    </row>
    <row r="95" spans="1:6" x14ac:dyDescent="0.25">
      <c r="A95"/>
      <c r="B95" s="4" t="s">
        <v>19</v>
      </c>
      <c r="C95" s="9">
        <v>1</v>
      </c>
      <c r="D95" s="5" t="s">
        <v>50</v>
      </c>
      <c r="E95" s="4">
        <f>SUMPRODUCT((INDEX([1]Rohdaten!$A$2:$GG$9999,,MATCH(B95,[1]Rohdaten!$1:$1,))&amp;""=C95&amp;"")*(INDEX([1]Rohdaten!$A$2:$GG$9999,,MATCH("end_date",[1]Rohdaten!$1:$1,))&lt;&gt;""))</f>
        <v>11</v>
      </c>
      <c r="F95" s="4" t="str">
        <f>IF(MATCH(B95,$B:$B,0)=ROW(B95),SUM(E95:E97),"")</f>
        <v/>
      </c>
    </row>
    <row r="96" spans="1:6" x14ac:dyDescent="0.25">
      <c r="A96" t="s">
        <v>92</v>
      </c>
      <c r="B96" s="7" t="s">
        <v>16</v>
      </c>
      <c r="C96" s="6"/>
      <c r="D96" s="8" t="s">
        <v>72</v>
      </c>
      <c r="E96" s="4">
        <f>SUMPRODUCT((INDEX([1]Rohdaten!$A$2:$GG$9999,,MATCH(B96,[1]Rohdaten!$1:$1,))&amp;""=C96&amp;"")*(INDEX([1]Rohdaten!$A$2:$GG$9999,,MATCH("end_date",[1]Rohdaten!$1:$1,))&lt;&gt;""))</f>
        <v>0</v>
      </c>
      <c r="F96" s="4">
        <f>IF(MATCH(B96,$B:$B,0)=ROW(B96),SUM(E96:E98),"")</f>
        <v>11</v>
      </c>
    </row>
    <row r="97" spans="1:6" x14ac:dyDescent="0.25">
      <c r="A97"/>
      <c r="B97" s="4" t="s">
        <v>16</v>
      </c>
      <c r="C97" s="9">
        <v>0</v>
      </c>
      <c r="D97" s="5" t="s">
        <v>49</v>
      </c>
      <c r="E97" s="4">
        <f>SUMPRODUCT((INDEX([1]Rohdaten!$A$2:$GG$9999,,MATCH(B97,[1]Rohdaten!$1:$1,))&amp;""=C97&amp;"")*(INDEX([1]Rohdaten!$A$2:$GG$9999,,MATCH("end_date",[1]Rohdaten!$1:$1,))&lt;&gt;""))</f>
        <v>2</v>
      </c>
      <c r="F97" s="4" t="str">
        <f>IF(MATCH(B97,$B:$B,0)=ROW(B97),SUM(E97:E98),"")</f>
        <v/>
      </c>
    </row>
    <row r="98" spans="1:6" x14ac:dyDescent="0.25">
      <c r="A98"/>
      <c r="B98" s="4" t="s">
        <v>16</v>
      </c>
      <c r="C98" s="9">
        <v>1</v>
      </c>
      <c r="D98" s="5" t="s">
        <v>50</v>
      </c>
      <c r="E98" s="4">
        <f>SUMPRODUCT((INDEX([1]Rohdaten!$A$2:$GG$9999,,MATCH(B98,[1]Rohdaten!$1:$1,))&amp;""=C98&amp;"")*(INDEX([1]Rohdaten!$A$2:$GG$9999,,MATCH("end_date",[1]Rohdaten!$1:$1,))&lt;&gt;""))</f>
        <v>9</v>
      </c>
      <c r="F98" s="4" t="str">
        <f>IF(MATCH(B98,$B:$B,0)=ROW(B98),SUM(E98:E98),"")</f>
        <v/>
      </c>
    </row>
    <row r="99" spans="1:6" x14ac:dyDescent="0.25">
      <c r="A99" t="s">
        <v>93</v>
      </c>
      <c r="B99" s="7" t="s">
        <v>18</v>
      </c>
      <c r="C99" s="6"/>
      <c r="D99" s="8" t="s">
        <v>72</v>
      </c>
      <c r="E99" s="4">
        <f>SUMPRODUCT((INDEX([1]Rohdaten!$A$2:$GG$9999,,MATCH(B99,[1]Rohdaten!$1:$1,))&amp;""=C99&amp;"")*(INDEX([1]Rohdaten!$A$2:$GG$9999,,MATCH("end_date",[1]Rohdaten!$1:$1,))&lt;&gt;""))</f>
        <v>0</v>
      </c>
      <c r="F99" s="4">
        <f>IF(MATCH(B99,$B:$B,0)=ROW(B99),SUM(E99:E101),"")</f>
        <v>11</v>
      </c>
    </row>
    <row r="100" spans="1:6" x14ac:dyDescent="0.25">
      <c r="A100"/>
      <c r="B100" s="4" t="s">
        <v>18</v>
      </c>
      <c r="C100" s="9">
        <v>0</v>
      </c>
      <c r="D100" s="5" t="s">
        <v>49</v>
      </c>
      <c r="E100" s="4">
        <f>SUMPRODUCT((INDEX([1]Rohdaten!$A$2:$GG$9999,,MATCH(B100,[1]Rohdaten!$1:$1,))&amp;""=C100&amp;"")*(INDEX([1]Rohdaten!$A$2:$GG$9999,,MATCH("end_date",[1]Rohdaten!$1:$1,))&lt;&gt;""))</f>
        <v>7</v>
      </c>
      <c r="F100" s="4" t="str">
        <f>IF(MATCH(B100,$B:$B,0)=ROW(B100),SUM(E100:E102),"")</f>
        <v/>
      </c>
    </row>
    <row r="101" spans="1:6" x14ac:dyDescent="0.25">
      <c r="A101"/>
      <c r="B101" s="4" t="s">
        <v>18</v>
      </c>
      <c r="C101" s="9">
        <v>1</v>
      </c>
      <c r="D101" s="5" t="s">
        <v>50</v>
      </c>
      <c r="E101" s="4">
        <f>SUMPRODUCT((INDEX([1]Rohdaten!$A$2:$GG$9999,,MATCH(B101,[1]Rohdaten!$1:$1,))&amp;""=C101&amp;"")*(INDEX([1]Rohdaten!$A$2:$GG$9999,,MATCH("end_date",[1]Rohdaten!$1:$1,))&lt;&gt;""))</f>
        <v>4</v>
      </c>
      <c r="F101" s="4" t="str">
        <f>IF(MATCH(B101,$B:$B,0)=ROW(B101),SUM(E101:E103),"")</f>
        <v/>
      </c>
    </row>
    <row r="102" spans="1:6" x14ac:dyDescent="0.25">
      <c r="A102" t="s">
        <v>94</v>
      </c>
      <c r="B102" s="7" t="s">
        <v>17</v>
      </c>
      <c r="C102" s="6"/>
      <c r="D102" s="8" t="s">
        <v>72</v>
      </c>
      <c r="E102" s="4">
        <f>SUMPRODUCT((INDEX([1]Rohdaten!$A$2:$GG$9999,,MATCH(B102,[1]Rohdaten!$1:$1,))&amp;""=C102&amp;"")*(INDEX([1]Rohdaten!$A$2:$GG$9999,,MATCH("end_date",[1]Rohdaten!$1:$1,))&lt;&gt;""))</f>
        <v>0</v>
      </c>
      <c r="F102" s="4">
        <f>IF(MATCH(B102,$B:$B,0)=ROW(B102),SUM(E102:E104),"")</f>
        <v>11</v>
      </c>
    </row>
    <row r="103" spans="1:6" x14ac:dyDescent="0.25">
      <c r="A103"/>
      <c r="B103" s="4" t="s">
        <v>17</v>
      </c>
      <c r="C103" s="9">
        <v>0</v>
      </c>
      <c r="D103" s="5" t="s">
        <v>49</v>
      </c>
      <c r="E103" s="4">
        <f>SUMPRODUCT((INDEX([1]Rohdaten!$A$2:$GG$9999,,MATCH(B103,[1]Rohdaten!$1:$1,))&amp;""=C103&amp;"")*(INDEX([1]Rohdaten!$A$2:$GG$9999,,MATCH("end_date",[1]Rohdaten!$1:$1,))&lt;&gt;""))</f>
        <v>10</v>
      </c>
      <c r="F103" s="4" t="str">
        <f>IF(MATCH(B103,$B:$B,0)=ROW(B103),SUM(E103:E104),"")</f>
        <v/>
      </c>
    </row>
    <row r="104" spans="1:6" x14ac:dyDescent="0.25">
      <c r="A104"/>
      <c r="B104" s="4" t="s">
        <v>17</v>
      </c>
      <c r="C104" s="9">
        <v>1</v>
      </c>
      <c r="D104" s="5" t="s">
        <v>50</v>
      </c>
      <c r="E104" s="4">
        <f>SUMPRODUCT((INDEX([1]Rohdaten!$A$2:$GG$9999,,MATCH(B104,[1]Rohdaten!$1:$1,))&amp;""=C104&amp;"")*(INDEX([1]Rohdaten!$A$2:$GG$9999,,MATCH("end_date",[1]Rohdaten!$1:$1,))&lt;&gt;""))</f>
        <v>1</v>
      </c>
      <c r="F104" s="4" t="str">
        <f>IF(MATCH(B104,$B:$B,0)=ROW(B104),SUM(E104:E104),"")</f>
        <v/>
      </c>
    </row>
    <row r="105" spans="1:6" x14ac:dyDescent="0.25">
      <c r="A105" t="s">
        <v>130</v>
      </c>
      <c r="B105" s="7" t="s">
        <v>131</v>
      </c>
      <c r="C105" s="6"/>
      <c r="D105" s="8" t="s">
        <v>72</v>
      </c>
      <c r="E105" s="4">
        <f>SUMPRODUCT((INDEX([1]Rohdaten!$A$2:$GG$9999,,MATCH(B105,[1]Rohdaten!$1:$1,))&amp;""=C105&amp;"")*(INDEX([1]Rohdaten!$A$2:$GG$9999,,MATCH("end_date",[1]Rohdaten!$1:$1,))&lt;&gt;""))</f>
        <v>0</v>
      </c>
      <c r="F105" s="4">
        <f>IF(MATCH(B105,$B:$B,0)=ROW(B105),SUM(E105:E107),"")</f>
        <v>11</v>
      </c>
    </row>
    <row r="106" spans="1:6" x14ac:dyDescent="0.25">
      <c r="A106"/>
      <c r="B106" s="7" t="s">
        <v>131</v>
      </c>
      <c r="C106" s="9">
        <v>0</v>
      </c>
      <c r="D106" s="5" t="s">
        <v>49</v>
      </c>
      <c r="E106" s="4">
        <f>SUMPRODUCT((INDEX([1]Rohdaten!$A$2:$GG$9999,,MATCH(B106,[1]Rohdaten!$1:$1,))&amp;""=C106&amp;"")*(INDEX([1]Rohdaten!$A$2:$GG$9999,,MATCH("end_date",[1]Rohdaten!$1:$1,))&lt;&gt;""))</f>
        <v>10</v>
      </c>
      <c r="F106" s="4" t="str">
        <f>IF(MATCH(B106,$B:$B,0)=ROW(B106),SUM(E106:E107),"")</f>
        <v/>
      </c>
    </row>
    <row r="107" spans="1:6" x14ac:dyDescent="0.25">
      <c r="A107"/>
      <c r="B107" s="7" t="s">
        <v>131</v>
      </c>
      <c r="C107" s="9">
        <v>1</v>
      </c>
      <c r="D107" s="5" t="s">
        <v>50</v>
      </c>
      <c r="E107" s="4">
        <f>SUMPRODUCT((INDEX([1]Rohdaten!$A$2:$GG$9999,,MATCH(B107,[1]Rohdaten!$1:$1,))&amp;""=C107&amp;"")*(INDEX([1]Rohdaten!$A$2:$GG$9999,,MATCH("end_date",[1]Rohdaten!$1:$1,))&lt;&gt;""))</f>
        <v>1</v>
      </c>
      <c r="F107" s="4" t="str">
        <f>IF(MATCH(B107,$B:$B,0)=ROW(B107),SUM(E107:E107),"")</f>
        <v/>
      </c>
    </row>
    <row r="108" spans="1:6" x14ac:dyDescent="0.25">
      <c r="A108" s="12" t="s">
        <v>96</v>
      </c>
      <c r="B108" s="13" t="s">
        <v>119</v>
      </c>
      <c r="C108" s="12"/>
      <c r="D108" s="12"/>
      <c r="E108" s="13"/>
      <c r="F108" s="13"/>
    </row>
    <row r="109" spans="1:6" x14ac:dyDescent="0.25">
      <c r="A109"/>
      <c r="B109" t="s">
        <v>21</v>
      </c>
      <c r="C109" t="b">
        <v>1</v>
      </c>
      <c r="E109" s="4">
        <f>SUMPRODUCT((INDEX([1]Rohdaten!$A$2:$GG$9999,,MATCH(B109,[1]Rohdaten!$1:$1,))&amp;""=C109&amp;"")*([1]Rohdaten!$A$2:$A$9999&lt;&gt;""))</f>
        <v>18</v>
      </c>
      <c r="F109" s="4">
        <f t="shared" ref="F109:F135" si="5">IF(MATCH(B109,$B:$B,0)=ROW(B109),SUM(E109:E110),"")</f>
        <v>110</v>
      </c>
    </row>
    <row r="110" spans="1:6" x14ac:dyDescent="0.25">
      <c r="A110"/>
      <c r="B110" t="s">
        <v>21</v>
      </c>
      <c r="C110" t="b">
        <v>0</v>
      </c>
      <c r="E110" s="4">
        <f>SUMPRODUCT((INDEX([1]Rohdaten!$A$2:$GG$9999,,MATCH(B110,[1]Rohdaten!$1:$1,))&amp;""=C110&amp;"")*([1]Rohdaten!$A$2:$A$9999&lt;&gt;""))</f>
        <v>92</v>
      </c>
      <c r="F110" s="4" t="str">
        <f t="shared" si="5"/>
        <v/>
      </c>
    </row>
    <row r="111" spans="1:6" x14ac:dyDescent="0.25">
      <c r="A111"/>
      <c r="B111" t="s">
        <v>22</v>
      </c>
      <c r="C111" t="b">
        <v>1</v>
      </c>
      <c r="E111" s="4">
        <f>SUMPRODUCT((INDEX([1]Rohdaten!$A$2:$GG$9999,,MATCH(B111,[1]Rohdaten!$1:$1,))&amp;""=C111&amp;"")*([1]Rohdaten!$A$2:$A$9999&lt;&gt;""))</f>
        <v>1</v>
      </c>
      <c r="F111" s="4">
        <f t="shared" si="5"/>
        <v>110</v>
      </c>
    </row>
    <row r="112" spans="1:6" x14ac:dyDescent="0.25">
      <c r="A112"/>
      <c r="B112" t="s">
        <v>22</v>
      </c>
      <c r="C112" t="b">
        <v>0</v>
      </c>
      <c r="E112" s="4">
        <f>SUMPRODUCT((INDEX([1]Rohdaten!$A$2:$GG$9999,,MATCH(B112,[1]Rohdaten!$1:$1,))&amp;""=C112&amp;"")*([1]Rohdaten!$A$2:$A$9999&lt;&gt;""))</f>
        <v>109</v>
      </c>
      <c r="F112" s="4" t="str">
        <f t="shared" si="5"/>
        <v/>
      </c>
    </row>
    <row r="113" spans="1:6" x14ac:dyDescent="0.25">
      <c r="A113"/>
      <c r="B113" t="s">
        <v>23</v>
      </c>
      <c r="C113" t="b">
        <v>1</v>
      </c>
      <c r="E113" s="4">
        <f>SUMPRODUCT((INDEX([1]Rohdaten!$A$2:$GG$9999,,MATCH(B113,[1]Rohdaten!$1:$1,))&amp;""=C113&amp;"")*([1]Rohdaten!$A$2:$A$9999&lt;&gt;""))</f>
        <v>9</v>
      </c>
      <c r="F113" s="4">
        <f t="shared" si="5"/>
        <v>110</v>
      </c>
    </row>
    <row r="114" spans="1:6" x14ac:dyDescent="0.25">
      <c r="A114"/>
      <c r="B114" t="s">
        <v>23</v>
      </c>
      <c r="C114" t="b">
        <v>0</v>
      </c>
      <c r="E114" s="4">
        <f>SUMPRODUCT((INDEX([1]Rohdaten!$A$2:$GG$9999,,MATCH(B114,[1]Rohdaten!$1:$1,))&amp;""=C114&amp;"")*([1]Rohdaten!$A$2:$A$9999&lt;&gt;""))</f>
        <v>101</v>
      </c>
      <c r="F114" s="4" t="str">
        <f t="shared" si="5"/>
        <v/>
      </c>
    </row>
    <row r="115" spans="1:6" x14ac:dyDescent="0.25">
      <c r="A115"/>
      <c r="B115" t="s">
        <v>24</v>
      </c>
      <c r="C115" t="b">
        <v>1</v>
      </c>
      <c r="E115" s="4">
        <f>SUMPRODUCT((INDEX([1]Rohdaten!$A$2:$GG$9999,,MATCH(B115,[1]Rohdaten!$1:$1,))&amp;""=C115&amp;"")*([1]Rohdaten!$A$2:$A$9999&lt;&gt;""))</f>
        <v>9</v>
      </c>
      <c r="F115" s="4">
        <f t="shared" si="5"/>
        <v>110</v>
      </c>
    </row>
    <row r="116" spans="1:6" x14ac:dyDescent="0.25">
      <c r="A116"/>
      <c r="B116" t="s">
        <v>24</v>
      </c>
      <c r="C116" t="b">
        <v>0</v>
      </c>
      <c r="E116" s="4">
        <f>SUMPRODUCT((INDEX([1]Rohdaten!$A$2:$GG$9999,,MATCH(B116,[1]Rohdaten!$1:$1,))&amp;""=C116&amp;"")*([1]Rohdaten!$A$2:$A$9999&lt;&gt;""))</f>
        <v>101</v>
      </c>
      <c r="F116" s="4" t="str">
        <f t="shared" si="5"/>
        <v/>
      </c>
    </row>
    <row r="117" spans="1:6" x14ac:dyDescent="0.25">
      <c r="A117"/>
      <c r="B117" t="s">
        <v>25</v>
      </c>
      <c r="C117" t="b">
        <v>1</v>
      </c>
      <c r="E117" s="4">
        <f>SUMPRODUCT((INDEX([1]Rohdaten!$A$2:$GG$9999,,MATCH(B117,[1]Rohdaten!$1:$1,))&amp;""=C117&amp;"")*([1]Rohdaten!$A$2:$A$9999&lt;&gt;""))</f>
        <v>83</v>
      </c>
      <c r="F117" s="4">
        <f t="shared" si="5"/>
        <v>110</v>
      </c>
    </row>
    <row r="118" spans="1:6" x14ac:dyDescent="0.25">
      <c r="A118"/>
      <c r="B118" t="s">
        <v>25</v>
      </c>
      <c r="C118" t="b">
        <v>0</v>
      </c>
      <c r="D118" s="49"/>
      <c r="E118" s="4">
        <f>SUMPRODUCT((INDEX([1]Rohdaten!$A$2:$GG$9999,,MATCH(B118,[1]Rohdaten!$1:$1,))&amp;""=C118&amp;"")*([1]Rohdaten!$A$2:$A$9999&lt;&gt;""))</f>
        <v>27</v>
      </c>
      <c r="F118" s="4" t="str">
        <f t="shared" si="5"/>
        <v/>
      </c>
    </row>
    <row r="119" spans="1:6" x14ac:dyDescent="0.25">
      <c r="A119"/>
      <c r="B119" t="s">
        <v>26</v>
      </c>
      <c r="C119" t="b">
        <v>1</v>
      </c>
      <c r="E119" s="4">
        <f>SUMPRODUCT((INDEX([1]Rohdaten!$A$2:$GG$9999,,MATCH(B119,[1]Rohdaten!$1:$1,))&amp;""=C119&amp;"")*([1]Rohdaten!$A$2:$A$9999&lt;&gt;""))</f>
        <v>10</v>
      </c>
      <c r="F119" s="4">
        <f t="shared" si="5"/>
        <v>110</v>
      </c>
    </row>
    <row r="120" spans="1:6" x14ac:dyDescent="0.25">
      <c r="A120"/>
      <c r="B120" t="s">
        <v>26</v>
      </c>
      <c r="C120" t="b">
        <v>0</v>
      </c>
      <c r="E120" s="4">
        <f>SUMPRODUCT((INDEX([1]Rohdaten!$A$2:$GG$9999,,MATCH(B120,[1]Rohdaten!$1:$1,))&amp;""=C120&amp;"")*([1]Rohdaten!$A$2:$A$9999&lt;&gt;""))</f>
        <v>100</v>
      </c>
      <c r="F120" s="4" t="str">
        <f t="shared" si="5"/>
        <v/>
      </c>
    </row>
    <row r="121" spans="1:6" x14ac:dyDescent="0.25">
      <c r="A121"/>
      <c r="B121" t="s">
        <v>27</v>
      </c>
      <c r="C121" t="b">
        <v>1</v>
      </c>
      <c r="E121" s="4">
        <f>SUMPRODUCT((INDEX([1]Rohdaten!$A$2:$GG$9999,,MATCH(B121,[1]Rohdaten!$1:$1,))&amp;""=C121&amp;"")*([1]Rohdaten!$A$2:$A$9999&lt;&gt;""))</f>
        <v>2</v>
      </c>
      <c r="F121" s="4">
        <f t="shared" si="5"/>
        <v>110</v>
      </c>
    </row>
    <row r="122" spans="1:6" x14ac:dyDescent="0.25">
      <c r="A122"/>
      <c r="B122" t="s">
        <v>27</v>
      </c>
      <c r="C122" t="b">
        <v>0</v>
      </c>
      <c r="E122" s="4">
        <f>SUMPRODUCT((INDEX([1]Rohdaten!$A$2:$GG$9999,,MATCH(B122,[1]Rohdaten!$1:$1,))&amp;""=C122&amp;"")*([1]Rohdaten!$A$2:$A$9999&lt;&gt;""))</f>
        <v>108</v>
      </c>
      <c r="F122" s="4" t="str">
        <f t="shared" si="5"/>
        <v/>
      </c>
    </row>
    <row r="123" spans="1:6" x14ac:dyDescent="0.25">
      <c r="A123"/>
      <c r="B123" t="s">
        <v>28</v>
      </c>
      <c r="C123" t="b">
        <v>1</v>
      </c>
      <c r="E123" s="4">
        <f>SUMPRODUCT((INDEX([1]Rohdaten!$A$2:$GG$9999,,MATCH(B123,[1]Rohdaten!$1:$1,))&amp;""=C123&amp;"")*([1]Rohdaten!$A$2:$A$9999&lt;&gt;""))</f>
        <v>0</v>
      </c>
      <c r="F123" s="4">
        <f t="shared" si="5"/>
        <v>110</v>
      </c>
    </row>
    <row r="124" spans="1:6" x14ac:dyDescent="0.25">
      <c r="A124"/>
      <c r="B124" t="s">
        <v>28</v>
      </c>
      <c r="C124" t="b">
        <v>0</v>
      </c>
      <c r="E124" s="4">
        <f>SUMPRODUCT((INDEX([1]Rohdaten!$A$2:$GG$9999,,MATCH(B124,[1]Rohdaten!$1:$1,))&amp;""=C124&amp;"")*([1]Rohdaten!$A$2:$A$9999&lt;&gt;""))</f>
        <v>110</v>
      </c>
      <c r="F124" s="4" t="str">
        <f t="shared" si="5"/>
        <v/>
      </c>
    </row>
    <row r="125" spans="1:6" x14ac:dyDescent="0.25">
      <c r="A125"/>
      <c r="B125" t="s">
        <v>29</v>
      </c>
      <c r="C125" t="b">
        <v>1</v>
      </c>
      <c r="E125" s="4">
        <f>SUMPRODUCT((INDEX([1]Rohdaten!$A$2:$GG$9999,,MATCH(B125,[1]Rohdaten!$1:$1,))&amp;""=C125&amp;"")*([1]Rohdaten!$A$2:$A$9999&lt;&gt;""))</f>
        <v>3</v>
      </c>
      <c r="F125" s="4">
        <f t="shared" si="5"/>
        <v>110</v>
      </c>
    </row>
    <row r="126" spans="1:6" x14ac:dyDescent="0.25">
      <c r="A126"/>
      <c r="B126" t="s">
        <v>29</v>
      </c>
      <c r="C126" t="b">
        <v>0</v>
      </c>
      <c r="E126" s="4">
        <f>SUMPRODUCT((INDEX([1]Rohdaten!$A$2:$GG$9999,,MATCH(B126,[1]Rohdaten!$1:$1,))&amp;""=C126&amp;"")*([1]Rohdaten!$A$2:$A$9999&lt;&gt;""))</f>
        <v>107</v>
      </c>
      <c r="F126" s="4" t="str">
        <f t="shared" si="5"/>
        <v/>
      </c>
    </row>
    <row r="127" spans="1:6" x14ac:dyDescent="0.25">
      <c r="A127"/>
      <c r="B127" t="s">
        <v>30</v>
      </c>
      <c r="C127" t="b">
        <v>1</v>
      </c>
      <c r="E127" s="4">
        <f>SUMPRODUCT((INDEX([1]Rohdaten!$A$2:$GG$9999,,MATCH(B127,[1]Rohdaten!$1:$1,))&amp;""=C127&amp;"")*([1]Rohdaten!$A$2:$A$9999&lt;&gt;""))</f>
        <v>92</v>
      </c>
      <c r="F127" s="4">
        <f t="shared" si="5"/>
        <v>110</v>
      </c>
    </row>
    <row r="128" spans="1:6" x14ac:dyDescent="0.25">
      <c r="A128"/>
      <c r="B128" t="s">
        <v>30</v>
      </c>
      <c r="C128" t="b">
        <v>0</v>
      </c>
      <c r="E128" s="4">
        <f>SUMPRODUCT((INDEX([1]Rohdaten!$A$2:$GG$9999,,MATCH(B128,[1]Rohdaten!$1:$1,))&amp;""=C128&amp;"")*([1]Rohdaten!$A$2:$A$9999&lt;&gt;""))</f>
        <v>18</v>
      </c>
      <c r="F128" s="4" t="str">
        <f t="shared" si="5"/>
        <v/>
      </c>
    </row>
    <row r="129" spans="1:8" x14ac:dyDescent="0.25">
      <c r="A129"/>
      <c r="B129" t="s">
        <v>31</v>
      </c>
      <c r="C129" t="b">
        <v>1</v>
      </c>
      <c r="E129" s="4">
        <f>SUMPRODUCT((INDEX([1]Rohdaten!$A$2:$GG$9999,,MATCH(B129,[1]Rohdaten!$1:$1,))&amp;""=C129&amp;"")*([1]Rohdaten!$A$2:$A$9999&lt;&gt;""))</f>
        <v>15</v>
      </c>
      <c r="F129" s="4">
        <f t="shared" si="5"/>
        <v>110</v>
      </c>
    </row>
    <row r="130" spans="1:8" x14ac:dyDescent="0.25">
      <c r="A130"/>
      <c r="B130" t="s">
        <v>31</v>
      </c>
      <c r="C130" t="b">
        <v>0</v>
      </c>
      <c r="E130" s="4">
        <f>SUMPRODUCT((INDEX([1]Rohdaten!$A$2:$GG$9999,,MATCH(B130,[1]Rohdaten!$1:$1,))&amp;""=C130&amp;"")*([1]Rohdaten!$A$2:$A$9999&lt;&gt;""))</f>
        <v>95</v>
      </c>
      <c r="F130" s="4" t="str">
        <f t="shared" si="5"/>
        <v/>
      </c>
    </row>
    <row r="131" spans="1:8" x14ac:dyDescent="0.25">
      <c r="A131"/>
      <c r="B131" t="s">
        <v>32</v>
      </c>
      <c r="C131" t="b">
        <v>1</v>
      </c>
      <c r="E131" s="4">
        <f>SUMPRODUCT((INDEX([1]Rohdaten!$A$2:$GG$9999,,MATCH(B131,[1]Rohdaten!$1:$1,))&amp;""=C131&amp;"")*([1]Rohdaten!$A$2:$A$9999&lt;&gt;""))</f>
        <v>15</v>
      </c>
      <c r="F131" s="4">
        <f t="shared" si="5"/>
        <v>110</v>
      </c>
    </row>
    <row r="132" spans="1:8" x14ac:dyDescent="0.25">
      <c r="A132"/>
      <c r="B132" t="s">
        <v>32</v>
      </c>
      <c r="C132" t="b">
        <v>0</v>
      </c>
      <c r="E132" s="4">
        <f>SUMPRODUCT((INDEX([1]Rohdaten!$A$2:$GG$9999,,MATCH(B132,[1]Rohdaten!$1:$1,))&amp;""=C132&amp;"")*([1]Rohdaten!$A$2:$A$9999&lt;&gt;""))</f>
        <v>95</v>
      </c>
      <c r="F132" s="4" t="str">
        <f t="shared" si="5"/>
        <v/>
      </c>
    </row>
    <row r="133" spans="1:8" x14ac:dyDescent="0.25">
      <c r="A133"/>
      <c r="B133" t="s">
        <v>33</v>
      </c>
      <c r="C133" t="b">
        <v>1</v>
      </c>
      <c r="E133" s="4">
        <f>SUMPRODUCT((INDEX([1]Rohdaten!$A$2:$GG$9999,,MATCH(B133,[1]Rohdaten!$1:$1,))&amp;""=C133&amp;"")*([1]Rohdaten!$A$2:$A$9999&lt;&gt;""))</f>
        <v>3</v>
      </c>
      <c r="F133" s="4">
        <f t="shared" si="5"/>
        <v>110</v>
      </c>
    </row>
    <row r="134" spans="1:8" x14ac:dyDescent="0.25">
      <c r="A134"/>
      <c r="B134" t="s">
        <v>33</v>
      </c>
      <c r="C134" t="b">
        <v>0</v>
      </c>
      <c r="E134" s="4">
        <f>SUMPRODUCT((INDEX([1]Rohdaten!$A$2:$GG$9999,,MATCH(B134,[1]Rohdaten!$1:$1,))&amp;""=C134&amp;"")*([1]Rohdaten!$A$2:$A$9999&lt;&gt;""))</f>
        <v>107</v>
      </c>
      <c r="F134" s="4" t="str">
        <f t="shared" si="5"/>
        <v/>
      </c>
    </row>
    <row r="135" spans="1:8" x14ac:dyDescent="0.25">
      <c r="A135"/>
      <c r="B135" t="s">
        <v>34</v>
      </c>
      <c r="C135" t="b">
        <v>1</v>
      </c>
      <c r="E135" s="4">
        <f>SUMPRODUCT((INDEX([1]Rohdaten!$A$2:$GG$9999,,MATCH(B135,[1]Rohdaten!$1:$1,))&amp;""=C135&amp;"")*([1]Rohdaten!$A$2:$A$9999&lt;&gt;""))</f>
        <v>12</v>
      </c>
      <c r="F135" s="4">
        <f t="shared" si="5"/>
        <v>110</v>
      </c>
    </row>
    <row r="136" spans="1:8" x14ac:dyDescent="0.25">
      <c r="A136"/>
      <c r="B136" t="s">
        <v>34</v>
      </c>
      <c r="C136" t="b">
        <v>0</v>
      </c>
      <c r="E136" s="4">
        <f>SUMPRODUCT((INDEX([1]Rohdaten!$A$2:$GG$9999,,MATCH(B136,[1]Rohdaten!$1:$1,))&amp;""=C136&amp;"")*([1]Rohdaten!$A$2:$A$9999&lt;&gt;""))</f>
        <v>98</v>
      </c>
      <c r="F136" s="4" t="str">
        <f t="shared" ref="F136" si="6">IF(MATCH(B136,$B:$B,0)=ROW(B136),SUM(E136:E137),"")</f>
        <v/>
      </c>
    </row>
    <row r="137" spans="1:8" x14ac:dyDescent="0.25">
      <c r="A137"/>
      <c r="B137" s="17" t="s">
        <v>35</v>
      </c>
      <c r="C137" s="24" t="b">
        <v>1</v>
      </c>
      <c r="D137" s="24"/>
      <c r="E137" s="4">
        <f>SUMPRODUCT((INDEX([1]Rohdaten!$A$2:$GG$9999,,MATCH($B137,[1]Rohdaten!$1:$1,))&amp;""=$C137&amp;"")*([1]Rohdaten!$A$2:$A$9999&lt;&gt;""))</f>
        <v>22</v>
      </c>
      <c r="F137" s="4">
        <f>IF(MATCH(B137,$B:$B,0)=ROW(B137),SUM(E137:E139),"")</f>
        <v>110</v>
      </c>
      <c r="G137" s="38"/>
      <c r="H137" s="4"/>
    </row>
    <row r="138" spans="1:8" x14ac:dyDescent="0.25">
      <c r="A138"/>
      <c r="B138" s="17" t="s">
        <v>35</v>
      </c>
      <c r="C138" s="24" t="b">
        <v>0</v>
      </c>
      <c r="D138" s="24"/>
      <c r="E138" s="4">
        <f>SUMPRODUCT((INDEX([1]Rohdaten!$A$2:$GG$9999,,MATCH($B138,[1]Rohdaten!$1:$1,))&amp;""=$C138&amp;"")*([1]Rohdaten!$A$2:$A$9999&lt;&gt;""))</f>
        <v>75</v>
      </c>
      <c r="F138" s="4" t="str">
        <f t="shared" ref="F138:F148" si="7">IF(MATCH(B138,$B:$B,0)=ROW(B138),SUM(E138:E140),"")</f>
        <v/>
      </c>
      <c r="G138" s="38"/>
      <c r="H138" s="4"/>
    </row>
    <row r="139" spans="1:8" x14ac:dyDescent="0.25">
      <c r="A139"/>
      <c r="B139" s="17" t="s">
        <v>35</v>
      </c>
      <c r="C139" s="24"/>
      <c r="D139" s="24" t="s">
        <v>48</v>
      </c>
      <c r="E139" s="4">
        <f>SUMPRODUCT((INDEX([1]Rohdaten!$A$2:$GG$9999,,MATCH($B139,[1]Rohdaten!$1:$1,))&amp;""=$C139&amp;"")*([1]Rohdaten!$A$2:$A$9999&lt;&gt;""))</f>
        <v>13</v>
      </c>
      <c r="F139" s="4" t="str">
        <f t="shared" si="7"/>
        <v/>
      </c>
      <c r="G139" s="38"/>
      <c r="H139" s="4"/>
    </row>
    <row r="140" spans="1:8" x14ac:dyDescent="0.25">
      <c r="A140"/>
      <c r="B140" s="17" t="s">
        <v>36</v>
      </c>
      <c r="C140" s="24" t="b">
        <v>1</v>
      </c>
      <c r="D140" s="24"/>
      <c r="E140" s="4">
        <f>SUMPRODUCT((INDEX([1]Rohdaten!$A$2:$GG$9999,,MATCH($B140,[1]Rohdaten!$1:$1,))&amp;""=$C140&amp;"")*([1]Rohdaten!$A$2:$A$9999&lt;&gt;""))</f>
        <v>3</v>
      </c>
      <c r="F140" s="4">
        <f t="shared" si="7"/>
        <v>110</v>
      </c>
      <c r="G140" s="38"/>
      <c r="H140" s="4"/>
    </row>
    <row r="141" spans="1:8" x14ac:dyDescent="0.25">
      <c r="A141"/>
      <c r="B141" s="17" t="s">
        <v>36</v>
      </c>
      <c r="C141" s="24" t="b">
        <v>0</v>
      </c>
      <c r="D141" s="24"/>
      <c r="E141" s="4">
        <f>SUMPRODUCT((INDEX([1]Rohdaten!$A$2:$GG$9999,,MATCH($B141,[1]Rohdaten!$1:$1,))&amp;""=$C141&amp;"")*([1]Rohdaten!$A$2:$A$9999&lt;&gt;""))</f>
        <v>96</v>
      </c>
      <c r="F141" s="4" t="str">
        <f t="shared" si="7"/>
        <v/>
      </c>
      <c r="G141" s="38"/>
      <c r="H141" s="4"/>
    </row>
    <row r="142" spans="1:8" x14ac:dyDescent="0.25">
      <c r="A142"/>
      <c r="B142" s="17" t="s">
        <v>36</v>
      </c>
      <c r="C142" s="24"/>
      <c r="D142" s="24" t="s">
        <v>48</v>
      </c>
      <c r="E142" s="4">
        <f>SUMPRODUCT((INDEX([1]Rohdaten!$A$2:$GG$9999,,MATCH($B142,[1]Rohdaten!$1:$1,))&amp;""=$C142&amp;"")*([1]Rohdaten!$A$2:$A$9999&lt;&gt;""))</f>
        <v>11</v>
      </c>
      <c r="F142" s="4" t="str">
        <f t="shared" si="7"/>
        <v/>
      </c>
      <c r="G142" s="38"/>
      <c r="H142" s="4"/>
    </row>
    <row r="143" spans="1:8" x14ac:dyDescent="0.25">
      <c r="A143"/>
      <c r="B143" s="17" t="s">
        <v>37</v>
      </c>
      <c r="C143" s="24" t="b">
        <v>1</v>
      </c>
      <c r="D143" s="24"/>
      <c r="E143" s="4">
        <f>SUMPRODUCT((INDEX([1]Rohdaten!$A$2:$GG$9999,,MATCH($B143,[1]Rohdaten!$1:$1,))&amp;""=$C143&amp;"")*([1]Rohdaten!$A$2:$A$9999&lt;&gt;""))</f>
        <v>0</v>
      </c>
      <c r="F143" s="4">
        <f t="shared" si="7"/>
        <v>110</v>
      </c>
      <c r="G143" s="38"/>
      <c r="H143" s="4"/>
    </row>
    <row r="144" spans="1:8" x14ac:dyDescent="0.25">
      <c r="A144"/>
      <c r="B144" s="17" t="s">
        <v>37</v>
      </c>
      <c r="C144" s="24" t="b">
        <v>0</v>
      </c>
      <c r="D144" s="24"/>
      <c r="E144" s="4">
        <f>SUMPRODUCT((INDEX([1]Rohdaten!$A$2:$GG$9999,,MATCH($B144,[1]Rohdaten!$1:$1,))&amp;""=$C144&amp;"")*([1]Rohdaten!$A$2:$A$9999&lt;&gt;""))</f>
        <v>100</v>
      </c>
      <c r="F144" s="4" t="str">
        <f t="shared" si="7"/>
        <v/>
      </c>
      <c r="G144" s="38"/>
      <c r="H144" s="4"/>
    </row>
    <row r="145" spans="1:8" x14ac:dyDescent="0.25">
      <c r="A145"/>
      <c r="B145" s="17" t="s">
        <v>37</v>
      </c>
      <c r="C145" s="24"/>
      <c r="D145" s="24" t="s">
        <v>48</v>
      </c>
      <c r="E145" s="4">
        <f>SUMPRODUCT((INDEX([1]Rohdaten!$A$2:$GG$9999,,MATCH($B145,[1]Rohdaten!$1:$1,))&amp;""=$C145&amp;"")*([1]Rohdaten!$A$2:$A$9999&lt;&gt;""))</f>
        <v>10</v>
      </c>
      <c r="F145" s="4" t="str">
        <f t="shared" si="7"/>
        <v/>
      </c>
      <c r="G145" s="38"/>
      <c r="H145" s="4"/>
    </row>
    <row r="146" spans="1:8" x14ac:dyDescent="0.25">
      <c r="A146"/>
      <c r="B146" s="17" t="s">
        <v>38</v>
      </c>
      <c r="C146" s="24" t="b">
        <v>1</v>
      </c>
      <c r="D146" s="24"/>
      <c r="E146" s="4">
        <f>SUMPRODUCT((INDEX([1]Rohdaten!$A$2:$GG$9999,,MATCH($B146,[1]Rohdaten!$1:$1,))&amp;""=$C146&amp;"")*([1]Rohdaten!$A$2:$A$9999&lt;&gt;""))</f>
        <v>1</v>
      </c>
      <c r="F146" s="4">
        <f t="shared" si="7"/>
        <v>110</v>
      </c>
      <c r="G146" s="38"/>
      <c r="H146" s="4"/>
    </row>
    <row r="147" spans="1:8" x14ac:dyDescent="0.25">
      <c r="A147"/>
      <c r="B147" s="17" t="s">
        <v>38</v>
      </c>
      <c r="C147" s="24" t="b">
        <v>0</v>
      </c>
      <c r="D147" s="24"/>
      <c r="E147" s="4">
        <f>SUMPRODUCT((INDEX([1]Rohdaten!$A$2:$GG$9999,,MATCH($B147,[1]Rohdaten!$1:$1,))&amp;""=$C147&amp;"")*([1]Rohdaten!$A$2:$A$9999&lt;&gt;""))</f>
        <v>98</v>
      </c>
      <c r="F147" s="4" t="str">
        <f t="shared" si="7"/>
        <v/>
      </c>
      <c r="G147" s="38"/>
      <c r="H147" s="4"/>
    </row>
    <row r="148" spans="1:8" x14ac:dyDescent="0.25">
      <c r="A148"/>
      <c r="B148" s="17" t="s">
        <v>38</v>
      </c>
      <c r="C148" s="24"/>
      <c r="D148" s="24" t="s">
        <v>48</v>
      </c>
      <c r="E148" s="4">
        <f>SUMPRODUCT((INDEX([1]Rohdaten!$A$2:$GG$9999,,MATCH($B148,[1]Rohdaten!$1:$1,))&amp;""=$C148&amp;"")*([1]Rohdaten!$A$2:$A$9999&lt;&gt;""))</f>
        <v>11</v>
      </c>
      <c r="F148" s="4" t="str">
        <f t="shared" si="7"/>
        <v/>
      </c>
      <c r="G148" s="38"/>
      <c r="H148" s="4"/>
    </row>
    <row r="149" spans="1:8" x14ac:dyDescent="0.25">
      <c r="A149" t="s">
        <v>152</v>
      </c>
      <c r="B149" t="s">
        <v>39</v>
      </c>
      <c r="C149" s="24" t="b">
        <v>1</v>
      </c>
      <c r="D149" s="24"/>
      <c r="E149" s="4">
        <f>SUMPRODUCT((INDEX([1]Rohdaten!$A$2:$GG$9999,,MATCH(B149,[1]Rohdaten!$1:$1,))&amp;""=C149&amp;"")*(INDEX([1]Rohdaten!$A$2:$GG$9999,,MATCH("end_date",[1]Rohdaten!$1:$1,))&lt;&gt;""))</f>
        <v>0</v>
      </c>
      <c r="F149" s="4">
        <f>IF(MATCH(B149,$B:$B,0)=ROW(B149),SUM(E149:E151),"")</f>
        <v>11</v>
      </c>
    </row>
    <row r="150" spans="1:8" x14ac:dyDescent="0.25">
      <c r="A150"/>
      <c r="B150" t="s">
        <v>39</v>
      </c>
      <c r="C150" s="24" t="b">
        <v>0</v>
      </c>
      <c r="D150" s="24"/>
      <c r="E150" s="4">
        <f>SUMPRODUCT((INDEX([1]Rohdaten!$A$2:$GG$9999,,MATCH(B150,[1]Rohdaten!$1:$1,))&amp;""=C150&amp;"")*(INDEX([1]Rohdaten!$A$2:$GG$9999,,MATCH("end_date",[1]Rohdaten!$1:$1,))&lt;&gt;""))</f>
        <v>11</v>
      </c>
      <c r="F150" s="4"/>
    </row>
    <row r="151" spans="1:8" x14ac:dyDescent="0.25">
      <c r="A151"/>
      <c r="B151" t="s">
        <v>39</v>
      </c>
      <c r="D151" t="s">
        <v>48</v>
      </c>
      <c r="E151" s="4">
        <f>SUMPRODUCT((INDEX([1]Rohdaten!$A$2:$GG$9999,,MATCH(B151,[1]Rohdaten!$1:$1,))&amp;""=C151&amp;"")*(INDEX([1]Rohdaten!$A$2:$GG$9999,,MATCH("end_date",[1]Rohdaten!$1:$1,))&lt;&gt;""))</f>
        <v>0</v>
      </c>
      <c r="F151" s="4"/>
    </row>
    <row r="152" spans="1:8" x14ac:dyDescent="0.25">
      <c r="A152" t="s">
        <v>153</v>
      </c>
      <c r="B152" t="s">
        <v>40</v>
      </c>
      <c r="C152" t="b">
        <v>1</v>
      </c>
      <c r="E152" s="4">
        <f>SUMPRODUCT((INDEX([1]Rohdaten!$A$2:$GG$9999,,MATCH(B152,[1]Rohdaten!$1:$1,))&amp;""=C152&amp;"")*(INDEX([1]Rohdaten!$A$2:$GG$9999,,MATCH("end_date",[1]Rohdaten!$1:$1,))&lt;&gt;""))</f>
        <v>4</v>
      </c>
      <c r="F152" s="4">
        <f>IF(MATCH(B152,$B:$B,0)=ROW(B152),SUM(E152:E154),"")</f>
        <v>11</v>
      </c>
    </row>
    <row r="153" spans="1:8" x14ac:dyDescent="0.25">
      <c r="A153"/>
      <c r="B153" t="s">
        <v>40</v>
      </c>
      <c r="C153" t="b">
        <v>0</v>
      </c>
      <c r="E153" s="4">
        <f>SUMPRODUCT((INDEX([1]Rohdaten!$A$2:$GG$9999,,MATCH(B153,[1]Rohdaten!$1:$1,))&amp;""=C153&amp;"")*(INDEX([1]Rohdaten!$A$2:$GG$9999,,MATCH("end_date",[1]Rohdaten!$1:$1,))&lt;&gt;""))</f>
        <v>7</v>
      </c>
      <c r="F153" s="4"/>
    </row>
    <row r="154" spans="1:8" x14ac:dyDescent="0.25">
      <c r="A154"/>
      <c r="B154" t="s">
        <v>40</v>
      </c>
      <c r="D154" t="s">
        <v>48</v>
      </c>
      <c r="E154" s="4">
        <f>SUMPRODUCT((INDEX([1]Rohdaten!$A$2:$GG$9999,,MATCH(B154,[1]Rohdaten!$1:$1,))&amp;""=C154&amp;"")*(INDEX([1]Rohdaten!$A$2:$GG$9999,,MATCH("end_date",[1]Rohdaten!$1:$1,))&lt;&gt;""))</f>
        <v>0</v>
      </c>
      <c r="F154" s="4"/>
    </row>
    <row r="155" spans="1:8" x14ac:dyDescent="0.25">
      <c r="A155" t="s">
        <v>155</v>
      </c>
      <c r="B155" t="s">
        <v>41</v>
      </c>
      <c r="C155" t="b">
        <v>1</v>
      </c>
      <c r="E155" s="4">
        <f>SUMPRODUCT((INDEX([1]Rohdaten!$A$2:$GG$9999,,MATCH(B155,[1]Rohdaten!$1:$1,))&amp;""=C155&amp;"")*(INDEX([1]Rohdaten!$A$2:$GG$9999,,MATCH("end_date",[1]Rohdaten!$1:$1,))&lt;&gt;""))</f>
        <v>1</v>
      </c>
      <c r="F155" s="4">
        <f>IF(MATCH(B155,$B:$B,0)=ROW(B155),SUM(E155:E157),"")</f>
        <v>11</v>
      </c>
    </row>
    <row r="156" spans="1:8" x14ac:dyDescent="0.25">
      <c r="A156"/>
      <c r="B156" t="s">
        <v>41</v>
      </c>
      <c r="C156" t="b">
        <v>0</v>
      </c>
      <c r="E156" s="4">
        <f>SUMPRODUCT((INDEX([1]Rohdaten!$A$2:$GG$9999,,MATCH(B156,[1]Rohdaten!$1:$1,))&amp;""=C156&amp;"")*(INDEX([1]Rohdaten!$A$2:$GG$9999,,MATCH("end_date",[1]Rohdaten!$1:$1,))&lt;&gt;""))</f>
        <v>10</v>
      </c>
      <c r="F156" s="4"/>
    </row>
    <row r="157" spans="1:8" x14ac:dyDescent="0.25">
      <c r="A157"/>
      <c r="B157" t="s">
        <v>41</v>
      </c>
      <c r="D157" t="s">
        <v>48</v>
      </c>
      <c r="E157" s="4">
        <f>SUMPRODUCT((INDEX([1]Rohdaten!$A$2:$GG$9999,,MATCH(B157,[1]Rohdaten!$1:$1,))&amp;""=C157&amp;"")*(INDEX([1]Rohdaten!$A$2:$GG$9999,,MATCH("end_date",[1]Rohdaten!$1:$1,))&lt;&gt;""))</f>
        <v>0</v>
      </c>
      <c r="F157" s="4"/>
    </row>
    <row r="158" spans="1:8" x14ac:dyDescent="0.25">
      <c r="A158" t="s">
        <v>154</v>
      </c>
      <c r="B158" t="s">
        <v>42</v>
      </c>
      <c r="C158" t="b">
        <v>1</v>
      </c>
      <c r="E158" s="4">
        <f>SUMPRODUCT((INDEX([1]Rohdaten!$A$2:$GG$9999,,MATCH(B158,[1]Rohdaten!$1:$1,))&amp;""=C158&amp;"")*(INDEX([1]Rohdaten!$A$2:$GG$9999,,MATCH("end_date",[1]Rohdaten!$1:$1,))&lt;&gt;""))</f>
        <v>5</v>
      </c>
      <c r="F158" s="4">
        <f>IF(MATCH(B158,$B:$B,0)=ROW(B158),SUM(E158:E160),"")</f>
        <v>11</v>
      </c>
    </row>
    <row r="159" spans="1:8" x14ac:dyDescent="0.25">
      <c r="A159"/>
      <c r="B159" t="s">
        <v>42</v>
      </c>
      <c r="C159" t="b">
        <v>0</v>
      </c>
      <c r="E159" s="4">
        <f>SUMPRODUCT((INDEX([1]Rohdaten!$A$2:$GG$9999,,MATCH(B159,[1]Rohdaten!$1:$1,))&amp;""=C159&amp;"")*(INDEX([1]Rohdaten!$A$2:$GG$9999,,MATCH("end_date",[1]Rohdaten!$1:$1,))&lt;&gt;""))</f>
        <v>6</v>
      </c>
      <c r="F159" s="4"/>
    </row>
    <row r="160" spans="1:8" x14ac:dyDescent="0.25">
      <c r="A160"/>
      <c r="B160" t="s">
        <v>42</v>
      </c>
      <c r="D160" t="s">
        <v>48</v>
      </c>
      <c r="E160" s="4">
        <f>SUMPRODUCT((INDEX([1]Rohdaten!$A$2:$GG$9999,,MATCH(B160,[1]Rohdaten!$1:$1,))&amp;""=C160&amp;"")*(INDEX([1]Rohdaten!$A$2:$GG$9999,,MATCH("end_date",[1]Rohdaten!$1:$1,))&lt;&gt;""))</f>
        <v>0</v>
      </c>
      <c r="F160" s="4"/>
    </row>
    <row r="161" spans="1:6" x14ac:dyDescent="0.25">
      <c r="A161" t="s">
        <v>156</v>
      </c>
      <c r="B161" t="s">
        <v>43</v>
      </c>
      <c r="C161" t="b">
        <v>1</v>
      </c>
      <c r="E161" s="4">
        <f>SUMPRODUCT((INDEX([1]Rohdaten!$A$2:$GG$9999,,MATCH(B161,[1]Rohdaten!$1:$1,))&amp;""=C161&amp;"")*(INDEX([1]Rohdaten!$A$2:$GG$9999,,MATCH("end_date",[1]Rohdaten!$1:$1,))&lt;&gt;""))</f>
        <v>5</v>
      </c>
      <c r="F161" s="4">
        <f>IF(MATCH(B161,$B:$B,0)=ROW(B161),SUM(E161:E163),"")</f>
        <v>11</v>
      </c>
    </row>
    <row r="162" spans="1:6" x14ac:dyDescent="0.25">
      <c r="A162"/>
      <c r="B162" t="s">
        <v>43</v>
      </c>
      <c r="C162" t="b">
        <v>0</v>
      </c>
      <c r="E162" s="4">
        <f>SUMPRODUCT((INDEX([1]Rohdaten!$A$2:$GG$9999,,MATCH(B162,[1]Rohdaten!$1:$1,))&amp;""=C162&amp;"")*(INDEX([1]Rohdaten!$A$2:$GG$9999,,MATCH("end_date",[1]Rohdaten!$1:$1,))&lt;&gt;""))</f>
        <v>6</v>
      </c>
    </row>
    <row r="163" spans="1:6" x14ac:dyDescent="0.25">
      <c r="A163"/>
      <c r="B163" t="s">
        <v>43</v>
      </c>
      <c r="E163" s="4">
        <f>SUMPRODUCT((INDEX([1]Rohdaten!$A$2:$GG$9999,,MATCH(B163,[1]Rohdaten!$1:$1,))&amp;""=C163&amp;"")*(INDEX([1]Rohdaten!$A$2:$GG$9999,,MATCH("end_date",[1]Rohdaten!$1:$1,))&lt;&gt;""))</f>
        <v>0</v>
      </c>
    </row>
    <row r="164" spans="1:6" x14ac:dyDescent="0.25">
      <c r="A164"/>
    </row>
    <row r="166" spans="1:6" ht="45" x14ac:dyDescent="0.25">
      <c r="B166" s="49" t="s">
        <v>147</v>
      </c>
    </row>
    <row r="168" spans="1:6" x14ac:dyDescent="0.25">
      <c r="B168" s="49" t="s">
        <v>149</v>
      </c>
    </row>
    <row r="170" spans="1:6" x14ac:dyDescent="0.25">
      <c r="B170" s="49" t="s">
        <v>148</v>
      </c>
    </row>
    <row r="172" spans="1:6" x14ac:dyDescent="0.25">
      <c r="B172" s="49" t="s">
        <v>150</v>
      </c>
    </row>
    <row r="174" spans="1:6" ht="60" x14ac:dyDescent="0.25">
      <c r="B174" s="49" t="s">
        <v>151</v>
      </c>
    </row>
  </sheetData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156"/>
  <sheetViews>
    <sheetView zoomScaleNormal="100" workbookViewId="0">
      <pane ySplit="1" topLeftCell="A32" activePane="bottomLeft" state="frozen"/>
      <selection pane="bottomLeft" activeCell="A54" sqref="A54"/>
    </sheetView>
  </sheetViews>
  <sheetFormatPr baseColWidth="10" defaultRowHeight="15" x14ac:dyDescent="0.25"/>
  <cols>
    <col min="1" max="1" width="30.7109375" style="33" customWidth="1"/>
    <col min="2" max="2" width="26.28515625" style="2" customWidth="1"/>
    <col min="3" max="3" width="39.5703125" bestFit="1" customWidth="1"/>
    <col min="4" max="4" width="7.5703125" bestFit="1" customWidth="1"/>
    <col min="5" max="5" width="41.28515625" customWidth="1"/>
    <col min="7" max="7" width="8" bestFit="1" customWidth="1"/>
    <col min="8" max="8" width="53.28515625" bestFit="1" customWidth="1"/>
  </cols>
  <sheetData>
    <row r="1" spans="1:8" s="1" customFormat="1" x14ac:dyDescent="0.25">
      <c r="A1" s="31" t="s">
        <v>135</v>
      </c>
      <c r="B1" s="30" t="s">
        <v>134</v>
      </c>
      <c r="C1" s="10" t="s">
        <v>52</v>
      </c>
      <c r="D1" s="10" t="s">
        <v>53</v>
      </c>
      <c r="E1" s="10" t="s">
        <v>54</v>
      </c>
      <c r="F1" s="10" t="s">
        <v>51</v>
      </c>
      <c r="G1" s="10" t="s">
        <v>55</v>
      </c>
      <c r="H1" s="10" t="s">
        <v>137</v>
      </c>
    </row>
    <row r="2" spans="1:8" s="1" customFormat="1" x14ac:dyDescent="0.25">
      <c r="A2" s="32" t="s">
        <v>101</v>
      </c>
      <c r="B2" s="15"/>
      <c r="C2" s="13" t="s">
        <v>118</v>
      </c>
      <c r="D2" s="16"/>
      <c r="E2" s="16"/>
      <c r="F2" s="16"/>
      <c r="G2" s="16"/>
      <c r="H2" s="16"/>
    </row>
    <row r="3" spans="1:8" x14ac:dyDescent="0.25">
      <c r="A3" s="28" t="s">
        <v>161</v>
      </c>
      <c r="B3" s="26" t="s">
        <v>162</v>
      </c>
      <c r="C3" s="27" t="s">
        <v>160</v>
      </c>
      <c r="D3" s="25"/>
      <c r="E3" s="26" t="s">
        <v>48</v>
      </c>
      <c r="F3" s="4">
        <f>SUMPRODUCT((INDEX([1]Rohdaten!$A$2:$GG$9999,,MATCH(C3,[1]Rohdaten!$1:$1,))&amp;""=D3&amp;"")*([1]Rohdaten!$A$2:$A$9999&lt;&gt;""))</f>
        <v>6</v>
      </c>
      <c r="G3" s="4">
        <f>IF(MATCH(C3,$C:$C,0)=ROW(C3),SUM(F3:F5),"")</f>
        <v>110</v>
      </c>
    </row>
    <row r="4" spans="1:8" x14ac:dyDescent="0.25">
      <c r="C4" t="s">
        <v>160</v>
      </c>
      <c r="D4" s="3">
        <v>0</v>
      </c>
      <c r="E4" s="2" t="s">
        <v>170</v>
      </c>
      <c r="F4" s="4">
        <f>SUMPRODUCT((INDEX([1]Rohdaten!$A$2:$GG$9999,,MATCH(C4,[1]Rohdaten!$1:$1,))&amp;""=D4&amp;"")*([1]Rohdaten!$A$2:$A$9999&lt;&gt;""))</f>
        <v>1</v>
      </c>
      <c r="G4" s="4" t="str">
        <f>IF(MATCH(C4,$C:$C,0)=ROW(C4),SUM(F4:F6),"")</f>
        <v/>
      </c>
    </row>
    <row r="5" spans="1:8" x14ac:dyDescent="0.25">
      <c r="C5" t="s">
        <v>160</v>
      </c>
      <c r="D5" s="3">
        <v>1</v>
      </c>
      <c r="E5" s="2" t="s">
        <v>171</v>
      </c>
      <c r="F5" s="4">
        <f>SUMPRODUCT((INDEX([1]Rohdaten!$A$2:$GG$9999,,MATCH(C5,[1]Rohdaten!$1:$1,))&amp;""=D5&amp;"")*([1]Rohdaten!$A$2:$A$9999&lt;&gt;""))</f>
        <v>103</v>
      </c>
      <c r="G5" s="4" t="str">
        <f>IF(MATCH(C5,$C:$C,0)=ROW(C5),SUM(F5:F7),"")</f>
        <v/>
      </c>
    </row>
    <row r="6" spans="1:8" x14ac:dyDescent="0.25">
      <c r="A6" s="28"/>
      <c r="B6" s="28" t="s">
        <v>164</v>
      </c>
      <c r="C6" s="27" t="s">
        <v>163</v>
      </c>
      <c r="D6" s="25"/>
      <c r="E6" s="26" t="s">
        <v>48</v>
      </c>
      <c r="F6" s="4">
        <f>SUMPRODUCT((INDEX([1]Rohdaten!$A$2:$GG$9999,,MATCH(C6,[1]Rohdaten!$1:$1,))&amp;""=D6&amp;"")*([1]Rohdaten!$A$2:$A$9999&lt;&gt;""))</f>
        <v>7</v>
      </c>
      <c r="G6" s="4">
        <f>IF(MATCH(C6,$C:$C,0)=ROW(C6),SUM(F6:F28),"")</f>
        <v>110</v>
      </c>
    </row>
    <row r="7" spans="1:8" x14ac:dyDescent="0.25">
      <c r="C7" t="s">
        <v>163</v>
      </c>
      <c r="D7">
        <v>1</v>
      </c>
      <c r="E7" t="s">
        <v>165</v>
      </c>
      <c r="F7" s="4">
        <f>SUMPRODUCT((INDEX([1]Rohdaten!$A$2:$GG$9999,,MATCH(C7,[1]Rohdaten!$1:$1,))&amp;""=D7&amp;"")*([1]Rohdaten!$A$2:$A$9999&lt;&gt;""))</f>
        <v>11</v>
      </c>
      <c r="G7" s="4" t="str">
        <f t="shared" ref="G7:G26" si="0">IF(MATCH(C7,$C:$C,0)=ROW(C7),SUM(F7:F9),"")</f>
        <v/>
      </c>
    </row>
    <row r="8" spans="1:8" x14ac:dyDescent="0.25">
      <c r="C8" t="s">
        <v>163</v>
      </c>
      <c r="D8">
        <v>2</v>
      </c>
      <c r="E8" t="s">
        <v>166</v>
      </c>
      <c r="F8" s="4">
        <f>SUMPRODUCT((INDEX([1]Rohdaten!$A$2:$GG$9999,,MATCH(C8,[1]Rohdaten!$1:$1,))&amp;""=D8&amp;"")*([1]Rohdaten!$A$2:$A$9999&lt;&gt;""))</f>
        <v>3</v>
      </c>
      <c r="G8" s="4" t="str">
        <f t="shared" si="0"/>
        <v/>
      </c>
    </row>
    <row r="9" spans="1:8" x14ac:dyDescent="0.25">
      <c r="C9" t="s">
        <v>163</v>
      </c>
      <c r="D9">
        <v>3</v>
      </c>
      <c r="E9" t="s">
        <v>167</v>
      </c>
      <c r="F9" s="4">
        <f>SUMPRODUCT((INDEX([1]Rohdaten!$A$2:$GG$9999,,MATCH(C9,[1]Rohdaten!$1:$1,))&amp;""=D9&amp;"")*([1]Rohdaten!$A$2:$A$9999&lt;&gt;""))</f>
        <v>6</v>
      </c>
      <c r="G9" s="4" t="str">
        <f t="shared" si="0"/>
        <v/>
      </c>
    </row>
    <row r="10" spans="1:8" x14ac:dyDescent="0.25">
      <c r="C10" t="s">
        <v>163</v>
      </c>
      <c r="D10">
        <v>4</v>
      </c>
      <c r="E10" t="s">
        <v>168</v>
      </c>
      <c r="F10" s="4">
        <f>SUMPRODUCT((INDEX([1]Rohdaten!$A$2:$GG$9999,,MATCH(C10,[1]Rohdaten!$1:$1,))&amp;""=D10&amp;"")*([1]Rohdaten!$A$2:$A$9999&lt;&gt;""))</f>
        <v>1</v>
      </c>
      <c r="G10" s="4" t="str">
        <f t="shared" si="0"/>
        <v/>
      </c>
    </row>
    <row r="11" spans="1:8" x14ac:dyDescent="0.25">
      <c r="C11" t="s">
        <v>163</v>
      </c>
      <c r="D11">
        <v>5</v>
      </c>
      <c r="E11" t="s">
        <v>172</v>
      </c>
      <c r="F11" s="4">
        <f>SUMPRODUCT((INDEX([1]Rohdaten!$A$2:$GG$9999,,MATCH(C11,[1]Rohdaten!$1:$1,))&amp;""=D11&amp;"")*([1]Rohdaten!$A$2:$A$9999&lt;&gt;""))</f>
        <v>0</v>
      </c>
      <c r="G11" s="4" t="str">
        <f t="shared" si="0"/>
        <v/>
      </c>
    </row>
    <row r="12" spans="1:8" x14ac:dyDescent="0.25">
      <c r="C12" t="s">
        <v>163</v>
      </c>
      <c r="D12">
        <v>6</v>
      </c>
      <c r="E12" t="s">
        <v>173</v>
      </c>
      <c r="F12" s="4">
        <f>SUMPRODUCT((INDEX([1]Rohdaten!$A$2:$GG$9999,,MATCH(C12,[1]Rohdaten!$1:$1,))&amp;""=D12&amp;"")*([1]Rohdaten!$A$2:$A$9999&lt;&gt;""))</f>
        <v>0</v>
      </c>
      <c r="G12" s="4" t="str">
        <f t="shared" si="0"/>
        <v/>
      </c>
    </row>
    <row r="13" spans="1:8" x14ac:dyDescent="0.25">
      <c r="C13" t="s">
        <v>163</v>
      </c>
      <c r="D13">
        <v>7</v>
      </c>
      <c r="E13" t="s">
        <v>174</v>
      </c>
      <c r="F13" s="4">
        <f>SUMPRODUCT((INDEX([1]Rohdaten!$A$2:$GG$9999,,MATCH(C13,[1]Rohdaten!$1:$1,))&amp;""=D13&amp;"")*([1]Rohdaten!$A$2:$A$9999&lt;&gt;""))</f>
        <v>3</v>
      </c>
      <c r="G13" s="4" t="str">
        <f t="shared" si="0"/>
        <v/>
      </c>
    </row>
    <row r="14" spans="1:8" x14ac:dyDescent="0.25">
      <c r="C14" t="s">
        <v>163</v>
      </c>
      <c r="D14">
        <v>8</v>
      </c>
      <c r="E14" t="s">
        <v>175</v>
      </c>
      <c r="F14" s="4">
        <f>SUMPRODUCT((INDEX([1]Rohdaten!$A$2:$GG$9999,,MATCH(C14,[1]Rohdaten!$1:$1,))&amp;""=D14&amp;"")*([1]Rohdaten!$A$2:$A$9999&lt;&gt;""))</f>
        <v>2</v>
      </c>
      <c r="G14" s="4" t="str">
        <f t="shared" si="0"/>
        <v/>
      </c>
    </row>
    <row r="15" spans="1:8" x14ac:dyDescent="0.25">
      <c r="C15" t="s">
        <v>163</v>
      </c>
      <c r="D15">
        <v>9</v>
      </c>
      <c r="E15" t="s">
        <v>176</v>
      </c>
      <c r="F15" s="4">
        <f>SUMPRODUCT((INDEX([1]Rohdaten!$A$2:$GG$9999,,MATCH(C15,[1]Rohdaten!$1:$1,))&amp;""=D15&amp;"")*([1]Rohdaten!$A$2:$A$9999&lt;&gt;""))</f>
        <v>4</v>
      </c>
      <c r="G15" s="4" t="str">
        <f t="shared" si="0"/>
        <v/>
      </c>
    </row>
    <row r="16" spans="1:8" x14ac:dyDescent="0.25">
      <c r="C16" t="s">
        <v>163</v>
      </c>
      <c r="D16">
        <v>10</v>
      </c>
      <c r="E16" t="s">
        <v>177</v>
      </c>
      <c r="F16" s="4">
        <f>SUMPRODUCT((INDEX([1]Rohdaten!$A$2:$GG$9999,,MATCH(C16,[1]Rohdaten!$1:$1,))&amp;""=D16&amp;"")*([1]Rohdaten!$A$2:$A$9999&lt;&gt;""))</f>
        <v>1</v>
      </c>
      <c r="G16" s="4" t="str">
        <f t="shared" si="0"/>
        <v/>
      </c>
    </row>
    <row r="17" spans="1:8" x14ac:dyDescent="0.25">
      <c r="C17" t="s">
        <v>163</v>
      </c>
      <c r="D17">
        <v>11</v>
      </c>
      <c r="E17" t="s">
        <v>178</v>
      </c>
      <c r="F17" s="4">
        <f>SUMPRODUCT((INDEX([1]Rohdaten!$A$2:$GG$9999,,MATCH(C17,[1]Rohdaten!$1:$1,))&amp;""=D17&amp;"")*([1]Rohdaten!$A$2:$A$9999&lt;&gt;""))</f>
        <v>3</v>
      </c>
      <c r="G17" s="4" t="str">
        <f t="shared" si="0"/>
        <v/>
      </c>
    </row>
    <row r="18" spans="1:8" x14ac:dyDescent="0.25">
      <c r="C18" t="s">
        <v>163</v>
      </c>
      <c r="D18">
        <v>12</v>
      </c>
      <c r="E18" t="s">
        <v>179</v>
      </c>
      <c r="F18" s="4">
        <f>SUMPRODUCT((INDEX([1]Rohdaten!$A$2:$GG$9999,,MATCH(C18,[1]Rohdaten!$1:$1,))&amp;""=D18&amp;"")*([1]Rohdaten!$A$2:$A$9999&lt;&gt;""))</f>
        <v>1</v>
      </c>
      <c r="G18" s="4" t="str">
        <f t="shared" si="0"/>
        <v/>
      </c>
    </row>
    <row r="19" spans="1:8" x14ac:dyDescent="0.25">
      <c r="C19" t="s">
        <v>163</v>
      </c>
      <c r="D19">
        <v>13</v>
      </c>
      <c r="E19" t="s">
        <v>180</v>
      </c>
      <c r="F19" s="4">
        <f>SUMPRODUCT((INDEX([1]Rohdaten!$A$2:$GG$9999,,MATCH(C19,[1]Rohdaten!$1:$1,))&amp;""=D19&amp;"")*([1]Rohdaten!$A$2:$A$9999&lt;&gt;""))</f>
        <v>2</v>
      </c>
      <c r="G19" s="4" t="str">
        <f t="shared" si="0"/>
        <v/>
      </c>
    </row>
    <row r="20" spans="1:8" x14ac:dyDescent="0.25">
      <c r="C20" t="s">
        <v>163</v>
      </c>
      <c r="D20">
        <v>14</v>
      </c>
      <c r="E20" t="s">
        <v>181</v>
      </c>
      <c r="F20" s="4">
        <f>SUMPRODUCT((INDEX([1]Rohdaten!$A$2:$GG$9999,,MATCH(C20,[1]Rohdaten!$1:$1,))&amp;""=D20&amp;"")*([1]Rohdaten!$A$2:$A$9999&lt;&gt;""))</f>
        <v>1</v>
      </c>
      <c r="G20" s="4" t="str">
        <f t="shared" si="0"/>
        <v/>
      </c>
    </row>
    <row r="21" spans="1:8" x14ac:dyDescent="0.25">
      <c r="C21" t="s">
        <v>163</v>
      </c>
      <c r="D21">
        <v>15</v>
      </c>
      <c r="E21" t="s">
        <v>182</v>
      </c>
      <c r="F21" s="4">
        <f>SUMPRODUCT((INDEX([1]Rohdaten!$A$2:$GG$9999,,MATCH(C21,[1]Rohdaten!$1:$1,))&amp;""=D21&amp;"")*([1]Rohdaten!$A$2:$A$9999&lt;&gt;""))</f>
        <v>0</v>
      </c>
      <c r="G21" s="4" t="str">
        <f t="shared" si="0"/>
        <v/>
      </c>
    </row>
    <row r="22" spans="1:8" x14ac:dyDescent="0.25">
      <c r="C22" t="s">
        <v>163</v>
      </c>
      <c r="D22">
        <v>16</v>
      </c>
      <c r="E22" t="s">
        <v>183</v>
      </c>
      <c r="F22" s="4">
        <f>SUMPRODUCT((INDEX([1]Rohdaten!$A$2:$GG$9999,,MATCH(C22,[1]Rohdaten!$1:$1,))&amp;""=D22&amp;"")*([1]Rohdaten!$A$2:$A$9999&lt;&gt;""))</f>
        <v>1</v>
      </c>
      <c r="G22" s="4" t="str">
        <f t="shared" si="0"/>
        <v/>
      </c>
    </row>
    <row r="23" spans="1:8" x14ac:dyDescent="0.25">
      <c r="C23" t="s">
        <v>163</v>
      </c>
      <c r="D23">
        <v>17</v>
      </c>
      <c r="E23" t="s">
        <v>184</v>
      </c>
      <c r="F23" s="4">
        <f>SUMPRODUCT((INDEX([1]Rohdaten!$A$2:$GG$9999,,MATCH(C23,[1]Rohdaten!$1:$1,))&amp;""=D23&amp;"")*([1]Rohdaten!$A$2:$A$9999&lt;&gt;""))</f>
        <v>0</v>
      </c>
      <c r="G23" s="4" t="str">
        <f t="shared" si="0"/>
        <v/>
      </c>
    </row>
    <row r="24" spans="1:8" x14ac:dyDescent="0.25">
      <c r="C24" t="s">
        <v>163</v>
      </c>
      <c r="D24">
        <v>18</v>
      </c>
      <c r="E24" t="s">
        <v>185</v>
      </c>
      <c r="F24" s="4">
        <f>SUMPRODUCT((INDEX([1]Rohdaten!$A$2:$GG$9999,,MATCH(C24,[1]Rohdaten!$1:$1,))&amp;""=D24&amp;"")*([1]Rohdaten!$A$2:$A$9999&lt;&gt;""))</f>
        <v>0</v>
      </c>
      <c r="G24" s="4" t="str">
        <f t="shared" si="0"/>
        <v/>
      </c>
    </row>
    <row r="25" spans="1:8" x14ac:dyDescent="0.25">
      <c r="C25" t="s">
        <v>163</v>
      </c>
      <c r="D25">
        <v>19</v>
      </c>
      <c r="E25" t="s">
        <v>186</v>
      </c>
      <c r="F25" s="4">
        <f>SUMPRODUCT((INDEX([1]Rohdaten!$A$2:$GG$9999,,MATCH(C25,[1]Rohdaten!$1:$1,))&amp;""=D25&amp;"")*([1]Rohdaten!$A$2:$A$9999&lt;&gt;""))</f>
        <v>7</v>
      </c>
      <c r="G25" s="4" t="str">
        <f t="shared" si="0"/>
        <v/>
      </c>
    </row>
    <row r="26" spans="1:8" x14ac:dyDescent="0.25">
      <c r="C26" t="s">
        <v>163</v>
      </c>
      <c r="D26">
        <v>20</v>
      </c>
      <c r="E26" t="s">
        <v>187</v>
      </c>
      <c r="F26" s="4">
        <f>SUMPRODUCT((INDEX([1]Rohdaten!$A$2:$GG$9999,,MATCH(C26,[1]Rohdaten!$1:$1,))&amp;""=D26&amp;"")*([1]Rohdaten!$A$2:$A$9999&lt;&gt;""))</f>
        <v>2</v>
      </c>
      <c r="G26" s="4" t="str">
        <f t="shared" si="0"/>
        <v/>
      </c>
    </row>
    <row r="27" spans="1:8" x14ac:dyDescent="0.25">
      <c r="C27" t="s">
        <v>163</v>
      </c>
      <c r="D27">
        <v>21</v>
      </c>
      <c r="E27" t="s">
        <v>188</v>
      </c>
      <c r="F27" s="4">
        <f>SUMPRODUCT((INDEX([1]Rohdaten!$A$2:$GG$9999,,MATCH(C27,[1]Rohdaten!$1:$1,))&amp;""=D27&amp;"")*([1]Rohdaten!$A$2:$A$9999&lt;&gt;""))</f>
        <v>43</v>
      </c>
      <c r="G27" s="4" t="str">
        <f>IF(MATCH(C27,$C:$C,0)=ROW(C27),SUM(F27:F28),"")</f>
        <v/>
      </c>
    </row>
    <row r="28" spans="1:8" x14ac:dyDescent="0.25">
      <c r="C28" t="s">
        <v>163</v>
      </c>
      <c r="D28">
        <v>22</v>
      </c>
      <c r="E28" t="s">
        <v>189</v>
      </c>
      <c r="F28" s="4">
        <f>SUMPRODUCT((INDEX([1]Rohdaten!$A$2:$GG$9999,,MATCH(C28,[1]Rohdaten!$1:$1,))&amp;""=D28&amp;"")*([1]Rohdaten!$A$2:$A$9999&lt;&gt;""))</f>
        <v>12</v>
      </c>
      <c r="G28" s="4" t="str">
        <f>IF(MATCH(C28,$C:$C,0)=ROW(C28),SUM(F28:F28),"")</f>
        <v/>
      </c>
    </row>
    <row r="29" spans="1:8" x14ac:dyDescent="0.25">
      <c r="A29" s="27" t="s">
        <v>236</v>
      </c>
      <c r="B29" s="27" t="s">
        <v>235</v>
      </c>
      <c r="C29" s="27" t="s">
        <v>198</v>
      </c>
      <c r="D29" s="25"/>
      <c r="E29" s="63" t="s">
        <v>48</v>
      </c>
      <c r="F29" s="4">
        <f>SUMPRODUCT((INDEX([1]Rohdaten!$A$2:$GG$9999,,MATCH(C29,[1]Rohdaten!$1:$1,))&amp;""=D29&amp;"")*([1]Rohdaten!$A$2:$A$9999&lt;&gt;""))</f>
        <v>6</v>
      </c>
      <c r="G29" s="4">
        <f t="shared" ref="G29:G41" si="1">IF(MATCH(C29,$C:$C,0)=ROW(C29),SUM(F29:F34),"")</f>
        <v>110</v>
      </c>
      <c r="H29" s="61" t="s">
        <v>233</v>
      </c>
    </row>
    <row r="30" spans="1:8" x14ac:dyDescent="0.25">
      <c r="C30" t="s">
        <v>198</v>
      </c>
      <c r="D30" s="3">
        <v>0</v>
      </c>
      <c r="E30" s="64" t="s">
        <v>234</v>
      </c>
      <c r="F30" s="4">
        <f>SUMPRODUCT((INDEX([1]Rohdaten!$A$2:$GG$9999,,MATCH(C30,[1]Rohdaten!$1:$1,))&amp;""=D30&amp;"")*([1]Rohdaten!$A$2:$A$9999&lt;&gt;""))</f>
        <v>1</v>
      </c>
      <c r="G30" s="4" t="str">
        <f t="shared" si="1"/>
        <v/>
      </c>
      <c r="H30" s="21"/>
    </row>
    <row r="31" spans="1:8" x14ac:dyDescent="0.25">
      <c r="C31" t="s">
        <v>198</v>
      </c>
      <c r="D31" s="3">
        <v>10</v>
      </c>
      <c r="E31" s="64" t="str">
        <f>CONCATENATE(D30+1," bis ",D31," Jahre")</f>
        <v>1 bis 10 Jahre</v>
      </c>
      <c r="F31" s="4">
        <f>SUMPRODUCT((INDEX([1]Rohdaten!$A$2:$GG$9999,,MATCH(C31,[1]Rohdaten!$1:$1,))&gt;D30)*(INDEX([1]Rohdaten!$A$2:$GG$9999,,MATCH(C31,[1]Rohdaten!$1:$1,))&lt;=D31))</f>
        <v>58</v>
      </c>
      <c r="G31" s="4" t="str">
        <f t="shared" si="1"/>
        <v/>
      </c>
    </row>
    <row r="32" spans="1:8" x14ac:dyDescent="0.25">
      <c r="C32" t="s">
        <v>198</v>
      </c>
      <c r="D32" s="3">
        <v>20</v>
      </c>
      <c r="E32" s="64" t="str">
        <f t="shared" ref="E32:E33" si="2">CONCATENATE(D31+1," bis ",D32," Jahre")</f>
        <v>11 bis 20 Jahre</v>
      </c>
      <c r="F32" s="4">
        <f>SUMPRODUCT((INDEX([1]Rohdaten!$A$2:$GG$9999,,MATCH(C32,[1]Rohdaten!$1:$1,))&gt;D31)*(INDEX([1]Rohdaten!$A$2:$GG$9999,,MATCH(C32,[1]Rohdaten!$1:$1,))&lt;=D32))</f>
        <v>30</v>
      </c>
      <c r="G32" s="4" t="str">
        <f t="shared" si="1"/>
        <v/>
      </c>
    </row>
    <row r="33" spans="1:57" x14ac:dyDescent="0.25">
      <c r="C33" t="s">
        <v>198</v>
      </c>
      <c r="D33" s="3">
        <v>30</v>
      </c>
      <c r="E33" s="64" t="str">
        <f t="shared" si="2"/>
        <v>21 bis 30 Jahre</v>
      </c>
      <c r="F33" s="4">
        <f>SUMPRODUCT((INDEX([1]Rohdaten!$A$2:$GG$9999,,MATCH(C33,[1]Rohdaten!$1:$1,))&gt;D32)*(INDEX([1]Rohdaten!$A$2:$GG$9999,,MATCH(C33,[1]Rohdaten!$1:$1,))&lt;=D33))</f>
        <v>12</v>
      </c>
      <c r="G33" s="4" t="str">
        <f t="shared" si="1"/>
        <v/>
      </c>
    </row>
    <row r="34" spans="1:57" x14ac:dyDescent="0.25">
      <c r="C34" t="s">
        <v>198</v>
      </c>
      <c r="D34" s="3"/>
      <c r="E34" s="64" t="str">
        <f>CONCATENATE("mehr als ",D33," Jahre")</f>
        <v>mehr als 30 Jahre</v>
      </c>
      <c r="F34" s="4">
        <f>SUMPRODUCT((INDEX([1]Rohdaten!$A$2:$GG$9999,,MATCH(C34,[1]Rohdaten!$1:$1,))&gt;D33)*([1]Rohdaten!$A$2:$A$9999&lt;&gt;""))</f>
        <v>3</v>
      </c>
      <c r="G34" s="4" t="str">
        <f t="shared" si="1"/>
        <v/>
      </c>
    </row>
    <row r="35" spans="1:57" s="27" customFormat="1" x14ac:dyDescent="0.25">
      <c r="B35" s="27" t="s">
        <v>238</v>
      </c>
      <c r="C35" s="27" t="s">
        <v>199</v>
      </c>
      <c r="D35" s="25"/>
      <c r="E35" s="63" t="s">
        <v>48</v>
      </c>
      <c r="F35" s="4">
        <f>SUMPRODUCT((INDEX([1]Rohdaten!$A$2:$GG$9999,,MATCH(C35,[1]Rohdaten!$1:$1,))&amp;""=D35&amp;"")*([1]Rohdaten!$A$2:$A$9999&lt;&gt;""))</f>
        <v>7</v>
      </c>
      <c r="G35" s="4">
        <f t="shared" si="1"/>
        <v>110</v>
      </c>
      <c r="H35" s="61" t="s">
        <v>233</v>
      </c>
      <c r="I35" s="52"/>
      <c r="J35" s="52"/>
      <c r="K35" s="52"/>
      <c r="L35" s="52"/>
      <c r="M35" s="52"/>
      <c r="N35" s="52"/>
      <c r="O35" s="52"/>
      <c r="P35" s="52"/>
      <c r="Q35" s="52"/>
      <c r="R35" s="52"/>
      <c r="S35" s="52"/>
      <c r="T35" s="52"/>
      <c r="U35" s="52"/>
      <c r="V35" s="52"/>
      <c r="W35" s="52"/>
      <c r="X35" s="52"/>
      <c r="Y35" s="52"/>
      <c r="Z35" s="52"/>
      <c r="AA35" s="52"/>
      <c r="AB35" s="52"/>
      <c r="AC35" s="52"/>
      <c r="AD35" s="52"/>
      <c r="AE35" s="52"/>
      <c r="AF35" s="52"/>
      <c r="AG35" s="52"/>
      <c r="AH35" s="52"/>
      <c r="AI35" s="52"/>
      <c r="AJ35" s="52"/>
      <c r="AK35" s="52"/>
      <c r="AL35" s="52"/>
      <c r="AM35" s="52"/>
      <c r="AN35" s="52"/>
      <c r="AO35" s="52"/>
      <c r="AP35" s="52"/>
      <c r="AQ35" s="52"/>
      <c r="AR35" s="52"/>
      <c r="AS35" s="52"/>
      <c r="AT35" s="52"/>
      <c r="AU35" s="52"/>
      <c r="AV35" s="52"/>
      <c r="AW35" s="52"/>
      <c r="AX35" s="52"/>
      <c r="AY35" s="52"/>
      <c r="AZ35" s="52"/>
      <c r="BA35" s="52"/>
      <c r="BB35" s="52"/>
      <c r="BC35" s="52"/>
      <c r="BD35" s="52"/>
      <c r="BE35" s="52"/>
    </row>
    <row r="36" spans="1:57" s="27" customFormat="1" x14ac:dyDescent="0.25">
      <c r="A36" s="33"/>
      <c r="B36" s="2"/>
      <c r="C36" t="s">
        <v>199</v>
      </c>
      <c r="D36" s="3">
        <v>0</v>
      </c>
      <c r="E36" s="64" t="s">
        <v>234</v>
      </c>
      <c r="F36" s="4">
        <f>SUMPRODUCT((INDEX([1]Rohdaten!$A$2:$GG$9999,,MATCH(C36,[1]Rohdaten!$1:$1,))&amp;""=D36&amp;"")*([1]Rohdaten!$A$2:$A$9999&lt;&gt;""))</f>
        <v>11</v>
      </c>
      <c r="G36" s="4" t="str">
        <f t="shared" si="1"/>
        <v/>
      </c>
      <c r="H36" s="52"/>
      <c r="I36" s="52"/>
      <c r="J36" s="52"/>
      <c r="K36" s="52"/>
      <c r="L36" s="52"/>
      <c r="M36" s="52"/>
      <c r="N36" s="52"/>
      <c r="O36" s="52"/>
      <c r="P36" s="52"/>
      <c r="Q36" s="52"/>
      <c r="R36" s="52"/>
      <c r="S36" s="52"/>
      <c r="T36" s="52"/>
      <c r="U36" s="52"/>
      <c r="V36" s="52"/>
      <c r="W36" s="52"/>
      <c r="X36" s="52"/>
      <c r="Y36" s="52"/>
      <c r="Z36" s="52"/>
      <c r="AA36" s="52"/>
      <c r="AB36" s="52"/>
      <c r="AC36" s="52"/>
      <c r="AD36" s="52"/>
      <c r="AE36" s="52"/>
      <c r="AF36" s="52"/>
      <c r="AG36" s="52"/>
      <c r="AH36" s="52"/>
      <c r="AI36" s="52"/>
      <c r="AJ36" s="52"/>
      <c r="AK36" s="52"/>
      <c r="AL36" s="52"/>
      <c r="AM36" s="52"/>
      <c r="AN36" s="52"/>
      <c r="AO36" s="52"/>
      <c r="AP36" s="52"/>
      <c r="AQ36" s="52"/>
      <c r="AR36" s="52"/>
      <c r="AS36" s="52"/>
      <c r="AT36" s="52"/>
      <c r="AU36" s="52"/>
      <c r="AV36" s="52"/>
      <c r="AW36" s="52"/>
      <c r="AX36" s="52"/>
      <c r="AY36" s="52"/>
      <c r="AZ36" s="52"/>
      <c r="BA36" s="52"/>
      <c r="BB36" s="52"/>
      <c r="BC36" s="52"/>
      <c r="BD36" s="52"/>
      <c r="BE36" s="52"/>
    </row>
    <row r="37" spans="1:57" s="27" customFormat="1" x14ac:dyDescent="0.25">
      <c r="A37" s="33"/>
      <c r="B37" s="2"/>
      <c r="C37" t="s">
        <v>199</v>
      </c>
      <c r="D37" s="3">
        <v>10</v>
      </c>
      <c r="E37" s="64" t="str">
        <f>CONCATENATE(D36+1," bis ",D37," Jahre")</f>
        <v>1 bis 10 Jahre</v>
      </c>
      <c r="F37" s="4">
        <f>SUMPRODUCT((INDEX([1]Rohdaten!$A$2:$GG$9999,,MATCH(C37,[1]Rohdaten!$1:$1,))&gt;D36)*(INDEX([1]Rohdaten!$A$2:$GG$9999,,MATCH(C37,[1]Rohdaten!$1:$1,))&lt;=D37))</f>
        <v>61</v>
      </c>
      <c r="G37" s="4" t="str">
        <f t="shared" si="1"/>
        <v/>
      </c>
      <c r="H37" s="52"/>
      <c r="I37" s="52"/>
      <c r="J37" s="52"/>
      <c r="K37" s="52"/>
      <c r="L37" s="52"/>
      <c r="M37" s="52"/>
      <c r="N37" s="52"/>
      <c r="O37" s="52"/>
      <c r="P37" s="52"/>
      <c r="Q37" s="52"/>
      <c r="R37" s="52"/>
      <c r="S37" s="52"/>
      <c r="T37" s="52"/>
      <c r="U37" s="52"/>
      <c r="V37" s="52"/>
      <c r="W37" s="52"/>
      <c r="X37" s="52"/>
      <c r="Y37" s="52"/>
      <c r="Z37" s="52"/>
      <c r="AA37" s="52"/>
      <c r="AB37" s="52"/>
      <c r="AC37" s="52"/>
      <c r="AD37" s="52"/>
      <c r="AE37" s="52"/>
      <c r="AF37" s="52"/>
      <c r="AG37" s="52"/>
      <c r="AH37" s="52"/>
      <c r="AI37" s="52"/>
      <c r="AJ37" s="52"/>
      <c r="AK37" s="52"/>
      <c r="AL37" s="52"/>
      <c r="AM37" s="52"/>
      <c r="AN37" s="52"/>
      <c r="AO37" s="52"/>
      <c r="AP37" s="52"/>
      <c r="AQ37" s="52"/>
      <c r="AR37" s="52"/>
      <c r="AS37" s="52"/>
      <c r="AT37" s="52"/>
      <c r="AU37" s="52"/>
      <c r="AV37" s="52"/>
      <c r="AW37" s="52"/>
      <c r="AX37" s="52"/>
      <c r="AY37" s="52"/>
      <c r="AZ37" s="52"/>
      <c r="BA37" s="52"/>
      <c r="BB37" s="52"/>
      <c r="BC37" s="52"/>
      <c r="BD37" s="52"/>
      <c r="BE37" s="52"/>
    </row>
    <row r="38" spans="1:57" s="27" customFormat="1" x14ac:dyDescent="0.25">
      <c r="A38" s="33"/>
      <c r="B38" s="2"/>
      <c r="C38" t="s">
        <v>199</v>
      </c>
      <c r="D38" s="3">
        <v>20</v>
      </c>
      <c r="E38" s="64" t="str">
        <f t="shared" ref="E38:E39" si="3">CONCATENATE(D37+1," bis ",D38," Jahre")</f>
        <v>11 bis 20 Jahre</v>
      </c>
      <c r="F38" s="4">
        <f>SUMPRODUCT((INDEX([1]Rohdaten!$A$2:$GG$9999,,MATCH(C38,[1]Rohdaten!$1:$1,))&gt;D37)*(INDEX([1]Rohdaten!$A$2:$GG$9999,,MATCH(C38,[1]Rohdaten!$1:$1,))&lt;=D38))</f>
        <v>21</v>
      </c>
      <c r="G38" s="4" t="str">
        <f t="shared" si="1"/>
        <v/>
      </c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52"/>
      <c r="V38" s="52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</row>
    <row r="39" spans="1:57" x14ac:dyDescent="0.25">
      <c r="C39" t="s">
        <v>199</v>
      </c>
      <c r="D39" s="3">
        <v>30</v>
      </c>
      <c r="E39" s="64" t="str">
        <f t="shared" si="3"/>
        <v>21 bis 30 Jahre</v>
      </c>
      <c r="F39" s="4">
        <f>SUMPRODUCT((INDEX([1]Rohdaten!$A$2:$GG$9999,,MATCH(C39,[1]Rohdaten!$1:$1,))&gt;D38)*(INDEX([1]Rohdaten!$A$2:$GG$9999,,MATCH(C39,[1]Rohdaten!$1:$1,))&lt;=D39))</f>
        <v>9</v>
      </c>
      <c r="G39" s="4" t="str">
        <f t="shared" si="1"/>
        <v/>
      </c>
    </row>
    <row r="40" spans="1:57" x14ac:dyDescent="0.25">
      <c r="C40" t="s">
        <v>199</v>
      </c>
      <c r="D40" s="3"/>
      <c r="E40" s="64" t="str">
        <f>CONCATENATE("mehr als ",D39," Jahre")</f>
        <v>mehr als 30 Jahre</v>
      </c>
      <c r="F40" s="4">
        <f>SUMPRODUCT((INDEX([1]Rohdaten!$A$2:$GG$9999,,MATCH(C40,[1]Rohdaten!$1:$1,))&gt;D39)*([1]Rohdaten!$A$2:$A$9999&lt;&gt;""))</f>
        <v>1</v>
      </c>
      <c r="G40" s="4" t="str">
        <f t="shared" si="1"/>
        <v/>
      </c>
    </row>
    <row r="41" spans="1:57" x14ac:dyDescent="0.25">
      <c r="A41" s="28"/>
      <c r="B41" s="27" t="s">
        <v>239</v>
      </c>
      <c r="C41" s="27" t="s">
        <v>200</v>
      </c>
      <c r="D41" s="25"/>
      <c r="E41" s="63" t="s">
        <v>48</v>
      </c>
      <c r="F41" s="4">
        <f>SUMPRODUCT((INDEX([1]Rohdaten!$A$2:$GG$9999,,MATCH(C41,[1]Rohdaten!$1:$1,))&amp;""=D41&amp;"")*([1]Rohdaten!$A$2:$A$9999&lt;&gt;""))</f>
        <v>103</v>
      </c>
      <c r="G41" s="4">
        <f t="shared" si="1"/>
        <v>110</v>
      </c>
      <c r="H41" s="61" t="s">
        <v>233</v>
      </c>
    </row>
    <row r="42" spans="1:57" x14ac:dyDescent="0.25">
      <c r="C42" t="s">
        <v>200</v>
      </c>
      <c r="D42" s="3">
        <v>0</v>
      </c>
      <c r="E42" s="64" t="s">
        <v>234</v>
      </c>
      <c r="F42" s="4">
        <f>SUMPRODUCT((INDEX([1]Rohdaten!$A$2:$GG$9999,,MATCH(C42,[1]Rohdaten!$1:$1,))&amp;""=D42&amp;"")*([1]Rohdaten!$A$2:$A$9999&lt;&gt;""))</f>
        <v>1</v>
      </c>
      <c r="G42" s="4"/>
      <c r="H42" s="21"/>
    </row>
    <row r="43" spans="1:57" x14ac:dyDescent="0.25">
      <c r="C43" t="s">
        <v>200</v>
      </c>
      <c r="D43" s="3">
        <v>2</v>
      </c>
      <c r="E43" s="64" t="str">
        <f>CONCATENATE(D42+1," bis ",D43," Jahre")</f>
        <v>1 bis 2 Jahre</v>
      </c>
      <c r="F43" s="4">
        <f>SUMPRODUCT((INDEX([1]Rohdaten!$A$2:$GG$9999,,MATCH(C43,[1]Rohdaten!$1:$1,))&gt;D42)*(INDEX([1]Rohdaten!$A$2:$GG$9999,,MATCH(C43,[1]Rohdaten!$1:$1,))&lt;=D43))</f>
        <v>0</v>
      </c>
      <c r="G43" s="4"/>
      <c r="H43" s="21"/>
    </row>
    <row r="44" spans="1:57" x14ac:dyDescent="0.25">
      <c r="C44" t="s">
        <v>200</v>
      </c>
      <c r="D44" s="3">
        <v>5</v>
      </c>
      <c r="E44" s="64" t="str">
        <f t="shared" ref="E44:E45" si="4">CONCATENATE(D43+1," bis ",D44," Jahre")</f>
        <v>3 bis 5 Jahre</v>
      </c>
      <c r="F44" s="4">
        <f>SUMPRODUCT((INDEX([1]Rohdaten!$A$2:$GG$9999,,MATCH(C44,[1]Rohdaten!$1:$1,))&gt;D43)*(INDEX([1]Rohdaten!$A$2:$GG$9999,,MATCH(C44,[1]Rohdaten!$1:$1,))&lt;=D44))</f>
        <v>3</v>
      </c>
      <c r="G44" s="4"/>
      <c r="H44" s="21"/>
    </row>
    <row r="45" spans="1:57" x14ac:dyDescent="0.25">
      <c r="C45" t="s">
        <v>200</v>
      </c>
      <c r="D45" s="3">
        <v>10</v>
      </c>
      <c r="E45" s="64" t="str">
        <f t="shared" si="4"/>
        <v>6 bis 10 Jahre</v>
      </c>
      <c r="F45" s="4">
        <f>SUMPRODUCT((INDEX([1]Rohdaten!$A$2:$GG$9999,,MATCH(C45,[1]Rohdaten!$1:$1,))&gt;D44)*(INDEX([1]Rohdaten!$A$2:$GG$9999,,MATCH(C45,[1]Rohdaten!$1:$1,))&lt;=D45))</f>
        <v>1</v>
      </c>
      <c r="G45" s="4"/>
      <c r="H45" s="21"/>
    </row>
    <row r="46" spans="1:57" x14ac:dyDescent="0.25">
      <c r="C46" t="s">
        <v>200</v>
      </c>
      <c r="D46" s="3"/>
      <c r="E46" s="64" t="str">
        <f>CONCATENATE("mehr als ",D45," Jahre")</f>
        <v>mehr als 10 Jahre</v>
      </c>
      <c r="F46" s="4">
        <f>SUMPRODUCT((INDEX([1]Rohdaten!$A$2:$GG$9999,,MATCH(C46,[1]Rohdaten!$1:$1,))&gt;D45)*([1]Rohdaten!$A$2:$A$9999&lt;&gt;""))</f>
        <v>2</v>
      </c>
      <c r="G46" s="4" t="str">
        <f>IF(MATCH(C46,$C:$C,0)=ROW(C46),SUM(F46:F102),"")</f>
        <v/>
      </c>
    </row>
    <row r="47" spans="1:57" x14ac:dyDescent="0.25">
      <c r="A47" s="28" t="s">
        <v>240</v>
      </c>
      <c r="B47" s="27" t="s">
        <v>314</v>
      </c>
      <c r="C47" s="27" t="s">
        <v>222</v>
      </c>
      <c r="D47" s="25"/>
      <c r="E47" s="25"/>
      <c r="F47" s="4">
        <f>SUMPRODUCT((INDEX([1]Rohdaten!$A$2:$GG$9999,,MATCH(C47,[1]Rohdaten!$1:$1,))&amp;""=D47&amp;"")*([1]Rohdaten!$A$2:$A$9999&lt;&gt;""))</f>
        <v>0</v>
      </c>
      <c r="G47" s="4">
        <f>IF(MATCH(C47,$C:$C,0)=ROW(C47),SUM(F47:F68),"")</f>
        <v>173</v>
      </c>
      <c r="H47" s="29" t="s">
        <v>237</v>
      </c>
    </row>
    <row r="48" spans="1:57" x14ac:dyDescent="0.25">
      <c r="A48" s="55"/>
      <c r="B48" s="56"/>
      <c r="C48" s="53" t="s">
        <v>222</v>
      </c>
      <c r="D48">
        <v>1</v>
      </c>
      <c r="E48" t="s">
        <v>201</v>
      </c>
      <c r="F48" s="62">
        <f>SUMPRODUCT((ISNUMBER(SEARCH("{"&amp;D48&amp;",",INDEX([1]Rohdaten!$A$2:$GG$9999,,MATCH(C48,[1]Rohdaten!$1:$1,)))))+(ISNUMBER(SEARCH(","&amp;D48&amp;",",INDEX([1]Rohdaten!$A$2:$GG$9999,,MATCH(C48,[1]Rohdaten!$1:$1,)))))*1)</f>
        <v>6</v>
      </c>
      <c r="G48" s="4"/>
    </row>
    <row r="49" spans="1:8" x14ac:dyDescent="0.25">
      <c r="A49" s="55"/>
      <c r="B49" s="56"/>
      <c r="C49" s="53" t="s">
        <v>222</v>
      </c>
      <c r="D49">
        <v>2</v>
      </c>
      <c r="E49" t="s">
        <v>202</v>
      </c>
      <c r="F49" s="62">
        <f>SUMPRODUCT((ISNUMBER(SEARCH("{"&amp;D49&amp;",",INDEX([1]Rohdaten!$A$2:$GG$9999,,MATCH(C49,[1]Rohdaten!$1:$1,)))))+(ISNUMBER(SEARCH(","&amp;D49&amp;",",INDEX([1]Rohdaten!$A$2:$GG$9999,,MATCH(C49,[1]Rohdaten!$1:$1,)))))*1)</f>
        <v>1</v>
      </c>
      <c r="G49" s="4"/>
    </row>
    <row r="50" spans="1:8" x14ac:dyDescent="0.25">
      <c r="A50" s="55"/>
      <c r="B50" s="56"/>
      <c r="C50" s="53" t="s">
        <v>222</v>
      </c>
      <c r="D50">
        <v>3</v>
      </c>
      <c r="E50" t="s">
        <v>203</v>
      </c>
      <c r="F50" s="62">
        <f>SUMPRODUCT((ISNUMBER(SEARCH("{"&amp;D50&amp;",",INDEX([1]Rohdaten!$A$2:$GG$9999,,MATCH(C50,[1]Rohdaten!$1:$1,)))))+(ISNUMBER(SEARCH(","&amp;D50&amp;",",INDEX([1]Rohdaten!$A$2:$GG$9999,,MATCH(C50,[1]Rohdaten!$1:$1,)))))*1)</f>
        <v>9</v>
      </c>
      <c r="G50" s="4" t="str">
        <f>IF(MATCH(C50,$C:$C,0)=ROW(C50),SUM(F50:F107),"")</f>
        <v/>
      </c>
    </row>
    <row r="51" spans="1:8" x14ac:dyDescent="0.25">
      <c r="A51" s="55"/>
      <c r="B51" s="56"/>
      <c r="C51" s="53" t="s">
        <v>222</v>
      </c>
      <c r="D51">
        <v>4</v>
      </c>
      <c r="E51" t="s">
        <v>204</v>
      </c>
      <c r="F51" s="62">
        <f>SUMPRODUCT((ISNUMBER(SEARCH("{"&amp;D51&amp;",",INDEX([1]Rohdaten!$A$2:$GG$9999,,MATCH(C51,[1]Rohdaten!$1:$1,)))))+(ISNUMBER(SEARCH(","&amp;D51&amp;",",INDEX([1]Rohdaten!$A$2:$GG$9999,,MATCH(C51,[1]Rohdaten!$1:$1,)))))*1)</f>
        <v>4</v>
      </c>
      <c r="G51" s="4" t="str">
        <f>IF(MATCH(C51,$C:$C,0)=ROW(C51),SUM(F51:F108),"")</f>
        <v/>
      </c>
    </row>
    <row r="52" spans="1:8" x14ac:dyDescent="0.25">
      <c r="A52" s="55"/>
      <c r="B52" s="56"/>
      <c r="C52" s="53" t="s">
        <v>222</v>
      </c>
      <c r="D52">
        <v>5</v>
      </c>
      <c r="E52" t="s">
        <v>205</v>
      </c>
      <c r="F52" s="62">
        <f>SUMPRODUCT((ISNUMBER(SEARCH("{"&amp;D52&amp;",",INDEX([1]Rohdaten!$A$2:$GG$9999,,MATCH(C52,[1]Rohdaten!$1:$1,)))))+(ISNUMBER(SEARCH(","&amp;D52&amp;",",INDEX([1]Rohdaten!$A$2:$GG$9999,,MATCH(C52,[1]Rohdaten!$1:$1,)))))*1)</f>
        <v>3</v>
      </c>
      <c r="G52" s="4" t="str">
        <f>IF(MATCH(C52,$C:$C,0)=ROW(C52),SUM(F52:F109),"")</f>
        <v/>
      </c>
    </row>
    <row r="53" spans="1:8" x14ac:dyDescent="0.25">
      <c r="A53" s="57"/>
      <c r="B53" s="58"/>
      <c r="C53" s="53" t="s">
        <v>222</v>
      </c>
      <c r="D53">
        <v>6</v>
      </c>
      <c r="E53" t="s">
        <v>206</v>
      </c>
      <c r="F53" s="62">
        <f>SUMPRODUCT((ISNUMBER(SEARCH("{"&amp;D53&amp;",",INDEX([1]Rohdaten!$A$2:$GG$9999,,MATCH(C53,[1]Rohdaten!$1:$1,)))))+(ISNUMBER(SEARCH(","&amp;D53&amp;",",INDEX([1]Rohdaten!$A$2:$GG$9999,,MATCH(C53,[1]Rohdaten!$1:$1,)))))*1)</f>
        <v>9</v>
      </c>
      <c r="G53" s="4" t="str">
        <f>IF(MATCH(C53,$C:$C,0)=ROW(C53),SUM(F53:F110),"")</f>
        <v/>
      </c>
    </row>
    <row r="54" spans="1:8" x14ac:dyDescent="0.25">
      <c r="A54" s="55"/>
      <c r="B54" s="56"/>
      <c r="C54" s="53" t="s">
        <v>222</v>
      </c>
      <c r="D54">
        <v>7</v>
      </c>
      <c r="E54" t="s">
        <v>207</v>
      </c>
      <c r="F54" s="62">
        <f>SUMPRODUCT((ISNUMBER(SEARCH("{"&amp;D54&amp;",",INDEX([1]Rohdaten!$A$2:$GG$9999,,MATCH(C54,[1]Rohdaten!$1:$1,)))))+(ISNUMBER(SEARCH(","&amp;D54&amp;",",INDEX([1]Rohdaten!$A$2:$GG$9999,,MATCH(C54,[1]Rohdaten!$1:$1,)))))*1)</f>
        <v>16</v>
      </c>
      <c r="G54" s="4" t="str">
        <f>IF(MATCH(C54,$C:$C,0)=ROW(C54),SUM(F54:F110),"")</f>
        <v/>
      </c>
    </row>
    <row r="55" spans="1:8" x14ac:dyDescent="0.25">
      <c r="A55" s="57"/>
      <c r="B55" s="58"/>
      <c r="C55" s="53" t="s">
        <v>222</v>
      </c>
      <c r="D55">
        <v>8</v>
      </c>
      <c r="E55" t="s">
        <v>208</v>
      </c>
      <c r="F55" s="62">
        <f>SUMPRODUCT((ISNUMBER(SEARCH("{"&amp;D55&amp;",",INDEX([1]Rohdaten!$A$2:$GG$9999,,MATCH(C55,[1]Rohdaten!$1:$1,)))))+(ISNUMBER(SEARCH(","&amp;D55&amp;",",INDEX([1]Rohdaten!$A$2:$GG$9999,,MATCH(C55,[1]Rohdaten!$1:$1,)))))*1)</f>
        <v>9</v>
      </c>
      <c r="G55" s="4" t="str">
        <f>IF(MATCH(C55,$C:$C,0)=ROW(C55),SUM(F55:F110),"")</f>
        <v/>
      </c>
    </row>
    <row r="56" spans="1:8" x14ac:dyDescent="0.25">
      <c r="A56" s="55"/>
      <c r="B56" s="56"/>
      <c r="C56" s="53" t="s">
        <v>222</v>
      </c>
      <c r="D56">
        <v>9</v>
      </c>
      <c r="E56" t="s">
        <v>209</v>
      </c>
      <c r="F56" s="62">
        <f>SUMPRODUCT((ISNUMBER(SEARCH("{"&amp;D56&amp;",",INDEX([1]Rohdaten!$A$2:$GG$9999,,MATCH(C56,[1]Rohdaten!$1:$1,)))))+(ISNUMBER(SEARCH(","&amp;D56&amp;",",INDEX([1]Rohdaten!$A$2:$GG$9999,,MATCH(C56,[1]Rohdaten!$1:$1,)))))*1)</f>
        <v>17</v>
      </c>
      <c r="G56" s="4" t="str">
        <f>IF(MATCH(C56,$C:$C,0)=ROW(C56),SUM(F56:F110),"")</f>
        <v/>
      </c>
    </row>
    <row r="57" spans="1:8" x14ac:dyDescent="0.25">
      <c r="A57" s="55"/>
      <c r="B57" s="56"/>
      <c r="C57" s="53" t="s">
        <v>222</v>
      </c>
      <c r="D57">
        <v>10</v>
      </c>
      <c r="E57" t="s">
        <v>210</v>
      </c>
      <c r="F57" s="62">
        <f>SUMPRODUCT((ISNUMBER(SEARCH("{"&amp;D57&amp;",",INDEX([1]Rohdaten!$A$2:$GG$9999,,MATCH(C57,[1]Rohdaten!$1:$1,)))))+(ISNUMBER(SEARCH(","&amp;D57&amp;",",INDEX([1]Rohdaten!$A$2:$GG$9999,,MATCH(C57,[1]Rohdaten!$1:$1,)))))*1)</f>
        <v>13</v>
      </c>
      <c r="G57" s="4" t="str">
        <f>IF(MATCH(C57,$C:$C,0)=ROW(C57),SUM(F57:F110),"")</f>
        <v/>
      </c>
    </row>
    <row r="58" spans="1:8" x14ac:dyDescent="0.25">
      <c r="A58" s="55"/>
      <c r="B58" s="56"/>
      <c r="C58" s="53" t="s">
        <v>222</v>
      </c>
      <c r="D58">
        <v>11</v>
      </c>
      <c r="E58" t="s">
        <v>211</v>
      </c>
      <c r="F58" s="62">
        <f>SUMPRODUCT((ISNUMBER(SEARCH("{"&amp;D58&amp;",",INDEX([1]Rohdaten!$A$2:$GG$9999,,MATCH(C58,[1]Rohdaten!$1:$1,)))))+(ISNUMBER(SEARCH(","&amp;D58&amp;",",INDEX([1]Rohdaten!$A$2:$GG$9999,,MATCH(C58,[1]Rohdaten!$1:$1,)))))*1)</f>
        <v>7</v>
      </c>
      <c r="G58" s="4" t="str">
        <f>IF(MATCH(C58,$C:$C,0)=ROW(C58),SUM(F58:F110),"")</f>
        <v/>
      </c>
    </row>
    <row r="59" spans="1:8" x14ac:dyDescent="0.25">
      <c r="A59" s="55"/>
      <c r="B59" s="56"/>
      <c r="C59" s="53" t="s">
        <v>222</v>
      </c>
      <c r="D59">
        <v>12</v>
      </c>
      <c r="E59" t="s">
        <v>212</v>
      </c>
      <c r="F59" s="62">
        <f>SUMPRODUCT((ISNUMBER(SEARCH("{"&amp;D59&amp;",",INDEX([1]Rohdaten!$A$2:$GG$9999,,MATCH(C59,[1]Rohdaten!$1:$1,)))))+(ISNUMBER(SEARCH(","&amp;D59&amp;",",INDEX([1]Rohdaten!$A$2:$GG$9999,,MATCH(C59,[1]Rohdaten!$1:$1,)))))*1)</f>
        <v>2</v>
      </c>
      <c r="G59" s="4" t="str">
        <f>IF(MATCH(C59,$C:$C,0)=ROW(C59),SUM(F59:F110),"")</f>
        <v/>
      </c>
    </row>
    <row r="60" spans="1:8" x14ac:dyDescent="0.25">
      <c r="A60" s="55"/>
      <c r="B60" s="56"/>
      <c r="C60" s="53" t="s">
        <v>222</v>
      </c>
      <c r="D60">
        <v>13</v>
      </c>
      <c r="E60" t="s">
        <v>213</v>
      </c>
      <c r="F60" s="62">
        <f>SUMPRODUCT((ISNUMBER(SEARCH("{"&amp;D60&amp;",",INDEX([1]Rohdaten!$A$2:$GG$9999,,MATCH(C60,[1]Rohdaten!$1:$1,)))))+(ISNUMBER(SEARCH(","&amp;D60&amp;",",INDEX([1]Rohdaten!$A$2:$GG$9999,,MATCH(C60,[1]Rohdaten!$1:$1,)))))*1)</f>
        <v>5</v>
      </c>
      <c r="G60" s="4" t="str">
        <f>IF(MATCH(C60,$C:$C,0)=ROW(C60),SUM(F60:F110),"")</f>
        <v/>
      </c>
      <c r="H60" s="60"/>
    </row>
    <row r="61" spans="1:8" x14ac:dyDescent="0.25">
      <c r="A61" s="57"/>
      <c r="B61" s="58"/>
      <c r="C61" s="53" t="s">
        <v>222</v>
      </c>
      <c r="D61">
        <v>14</v>
      </c>
      <c r="E61" t="s">
        <v>214</v>
      </c>
      <c r="F61" s="62">
        <f>SUMPRODUCT((ISNUMBER(SEARCH("{"&amp;D61&amp;",",INDEX([1]Rohdaten!$A$2:$GG$9999,,MATCH(C61,[1]Rohdaten!$1:$1,)))))+(ISNUMBER(SEARCH(","&amp;D61&amp;",",INDEX([1]Rohdaten!$A$2:$GG$9999,,MATCH(C61,[1]Rohdaten!$1:$1,)))))*1)</f>
        <v>12</v>
      </c>
      <c r="G61" s="4" t="str">
        <f>IF(MATCH(C61,$C:$C,0)=ROW(C61),SUM(F61:F110),"")</f>
        <v/>
      </c>
    </row>
    <row r="62" spans="1:8" x14ac:dyDescent="0.25">
      <c r="A62" s="55"/>
      <c r="B62" s="56"/>
      <c r="C62" s="53" t="s">
        <v>222</v>
      </c>
      <c r="D62">
        <v>15</v>
      </c>
      <c r="E62" t="s">
        <v>215</v>
      </c>
      <c r="F62" s="62">
        <f>SUMPRODUCT((ISNUMBER(SEARCH("{"&amp;D62&amp;",",INDEX([1]Rohdaten!$A$2:$GG$9999,,MATCH(C62,[1]Rohdaten!$1:$1,)))))+(ISNUMBER(SEARCH(","&amp;D62&amp;",",INDEX([1]Rohdaten!$A$2:$GG$9999,,MATCH(C62,[1]Rohdaten!$1:$1,)))))*1)</f>
        <v>6</v>
      </c>
      <c r="G62" s="4" t="str">
        <f>IF(MATCH(C62,$C:$C,0)=ROW(C62),SUM(F62:F110),"")</f>
        <v/>
      </c>
    </row>
    <row r="63" spans="1:8" x14ac:dyDescent="0.25">
      <c r="A63" s="57"/>
      <c r="B63" s="58"/>
      <c r="C63" s="53" t="s">
        <v>222</v>
      </c>
      <c r="D63">
        <v>16</v>
      </c>
      <c r="E63" t="s">
        <v>216</v>
      </c>
      <c r="F63" s="62">
        <f>SUMPRODUCT((ISNUMBER(SEARCH("{"&amp;D63&amp;",",INDEX([1]Rohdaten!$A$2:$GG$9999,,MATCH(C63,[1]Rohdaten!$1:$1,)))))+(ISNUMBER(SEARCH(","&amp;D63&amp;",",INDEX([1]Rohdaten!$A$2:$GG$9999,,MATCH(C63,[1]Rohdaten!$1:$1,)))))*1)</f>
        <v>5</v>
      </c>
      <c r="G63" s="4" t="str">
        <f>IF(MATCH(C63,$C:$C,0)=ROW(C63),SUM(F63:F110),"")</f>
        <v/>
      </c>
    </row>
    <row r="64" spans="1:8" x14ac:dyDescent="0.25">
      <c r="A64" s="55"/>
      <c r="B64" s="56"/>
      <c r="C64" s="53" t="s">
        <v>222</v>
      </c>
      <c r="D64">
        <v>17</v>
      </c>
      <c r="E64" t="s">
        <v>217</v>
      </c>
      <c r="F64" s="62">
        <f>SUMPRODUCT((ISNUMBER(SEARCH("{"&amp;D64&amp;",",INDEX([1]Rohdaten!$A$2:$GG$9999,,MATCH(C64,[1]Rohdaten!$1:$1,)))))+(ISNUMBER(SEARCH(","&amp;D64&amp;",",INDEX([1]Rohdaten!$A$2:$GG$9999,,MATCH(C64,[1]Rohdaten!$1:$1,)))))*1)</f>
        <v>21</v>
      </c>
      <c r="G64" s="4" t="str">
        <f>IF(MATCH(C64,$C:$C,0)=ROW(C64),SUM(F64:F113),"")</f>
        <v/>
      </c>
    </row>
    <row r="65" spans="1:8" x14ac:dyDescent="0.25">
      <c r="A65" s="55"/>
      <c r="B65" s="56"/>
      <c r="C65" s="53" t="s">
        <v>222</v>
      </c>
      <c r="D65">
        <v>18</v>
      </c>
      <c r="E65" t="s">
        <v>218</v>
      </c>
      <c r="F65" s="62">
        <f>SUMPRODUCT((ISNUMBER(SEARCH("{"&amp;D65&amp;",",INDEX([1]Rohdaten!$A$2:$GG$9999,,MATCH(C65,[1]Rohdaten!$1:$1,)))))+(ISNUMBER(SEARCH(","&amp;D65&amp;",",INDEX([1]Rohdaten!$A$2:$GG$9999,,MATCH(C65,[1]Rohdaten!$1:$1,)))))*1)</f>
        <v>11</v>
      </c>
      <c r="G65" s="4" t="str">
        <f>IF(MATCH(C65,$C:$C,0)=ROW(C65),SUM(F65:F113),"")</f>
        <v/>
      </c>
    </row>
    <row r="66" spans="1:8" x14ac:dyDescent="0.25">
      <c r="A66" s="55"/>
      <c r="B66" s="56"/>
      <c r="C66" s="53" t="s">
        <v>222</v>
      </c>
      <c r="D66">
        <v>19</v>
      </c>
      <c r="E66" t="s">
        <v>219</v>
      </c>
      <c r="F66" s="62">
        <f>SUMPRODUCT((ISNUMBER(SEARCH("{"&amp;D66&amp;",",INDEX([1]Rohdaten!$A$2:$GG$9999,,MATCH(C66,[1]Rohdaten!$1:$1,)))))+(ISNUMBER(SEARCH(","&amp;D66&amp;",",INDEX([1]Rohdaten!$A$2:$GG$9999,,MATCH(C66,[1]Rohdaten!$1:$1,)))))*1)</f>
        <v>14</v>
      </c>
      <c r="G66" s="4" t="str">
        <f>IF(MATCH(C66,$C:$C,0)=ROW(C66),SUM(F66:F113),"")</f>
        <v/>
      </c>
    </row>
    <row r="67" spans="1:8" x14ac:dyDescent="0.25">
      <c r="A67" s="55"/>
      <c r="B67" s="56"/>
      <c r="C67" s="53" t="s">
        <v>222</v>
      </c>
      <c r="D67">
        <v>20</v>
      </c>
      <c r="E67" t="s">
        <v>220</v>
      </c>
      <c r="F67" s="62">
        <f>SUMPRODUCT((ISNUMBER(SEARCH("{"&amp;D67&amp;",",INDEX([1]Rohdaten!$A$2:$GG$9999,,MATCH(C67,[1]Rohdaten!$1:$1,)))))+(ISNUMBER(SEARCH(","&amp;D67&amp;",",INDEX([1]Rohdaten!$A$2:$GG$9999,,MATCH(C67,[1]Rohdaten!$1:$1,)))))*1)</f>
        <v>3</v>
      </c>
      <c r="G67" s="4" t="str">
        <f>IF(MATCH(C67,$C:$C,0)=ROW(C67),SUM(F67:F114),"")</f>
        <v/>
      </c>
    </row>
    <row r="68" spans="1:8" x14ac:dyDescent="0.25">
      <c r="A68" s="55"/>
      <c r="B68" s="56"/>
      <c r="C68" s="53" t="s">
        <v>222</v>
      </c>
      <c r="D68">
        <v>21</v>
      </c>
      <c r="E68" t="s">
        <v>221</v>
      </c>
      <c r="F68" s="62">
        <f>SUMPRODUCT((ISNUMBER(SEARCH("{"&amp;D68&amp;",",INDEX([1]Rohdaten!$A$2:$GG$9999,,MATCH(C68,[1]Rohdaten!$1:$1,)))))+(ISNUMBER(SEARCH(","&amp;D68&amp;",",INDEX([1]Rohdaten!$A$2:$GG$9999,,MATCH(C68,[1]Rohdaten!$1:$1,)))))*1)</f>
        <v>0</v>
      </c>
      <c r="G68" s="4" t="str">
        <f>IF(MATCH(C68,$C:$C,0)=ROW(C68),SUM(F68:F115),"")</f>
        <v/>
      </c>
    </row>
    <row r="69" spans="1:8" x14ac:dyDescent="0.25">
      <c r="A69" s="28"/>
      <c r="B69" s="26"/>
      <c r="C69" s="27" t="s">
        <v>223</v>
      </c>
      <c r="D69" s="27"/>
      <c r="E69" s="27"/>
      <c r="F69" s="4">
        <f>SUMPRODUCT((INDEX([1]Rohdaten!$A$2:$GG$9999,,MATCH(C69,[1]Rohdaten!$1:$1,))&amp;""=D69&amp;"")*([1]Rohdaten!$A$2:$A$9999&lt;&gt;""))</f>
        <v>105</v>
      </c>
      <c r="G69" s="4">
        <f>IF(MATCH(C69,$C:$C,0)=ROW(C69),SUM(F69:F71),"")</f>
        <v>110</v>
      </c>
    </row>
    <row r="70" spans="1:8" x14ac:dyDescent="0.25">
      <c r="A70" s="55"/>
      <c r="B70" s="56"/>
      <c r="C70" s="53" t="s">
        <v>223</v>
      </c>
      <c r="D70" s="3">
        <v>0</v>
      </c>
      <c r="E70" t="s">
        <v>49</v>
      </c>
      <c r="F70" s="4">
        <f>SUMPRODUCT((INDEX([1]Rohdaten!$A$2:$GG$9999,,MATCH(C70,[1]Rohdaten!$1:$1,))&amp;""=D70&amp;"")*([1]Rohdaten!$A$2:$A$9999&lt;&gt;""))</f>
        <v>2</v>
      </c>
      <c r="G70" s="52"/>
    </row>
    <row r="71" spans="1:8" x14ac:dyDescent="0.25">
      <c r="A71" s="57"/>
      <c r="B71" s="58"/>
      <c r="C71" s="53" t="s">
        <v>223</v>
      </c>
      <c r="D71" s="3">
        <v>1</v>
      </c>
      <c r="E71" t="s">
        <v>50</v>
      </c>
      <c r="F71" s="4">
        <f>SUMPRODUCT((INDEX([1]Rohdaten!$A$2:$GG$9999,,MATCH(C71,[1]Rohdaten!$1:$1,))&amp;""=D71&amp;"")*([1]Rohdaten!$A$2:$A$9999&lt;&gt;""))</f>
        <v>3</v>
      </c>
      <c r="G71" s="59"/>
    </row>
    <row r="72" spans="1:8" x14ac:dyDescent="0.25">
      <c r="A72" s="65" t="s">
        <v>241</v>
      </c>
      <c r="B72" s="28" t="s">
        <v>224</v>
      </c>
      <c r="C72" s="27" t="s">
        <v>225</v>
      </c>
      <c r="D72" s="25"/>
      <c r="E72" s="63" t="s">
        <v>48</v>
      </c>
      <c r="F72" s="4">
        <f>SUMPRODUCT((INDEX([1]Rohdaten!$A$2:$GG$9999,,MATCH(C72,[1]Rohdaten!$1:$1,))&amp;""=D72&amp;"")*([1]Rohdaten!$A$2:$A$9999&lt;&gt;""))</f>
        <v>0</v>
      </c>
      <c r="G72" s="4">
        <f t="shared" ref="G72:G84" si="5">IF(MATCH(C72,$C:$C,0)=ROW(C72),SUM(F72:F77),"")</f>
        <v>110</v>
      </c>
      <c r="H72" s="61" t="s">
        <v>233</v>
      </c>
    </row>
    <row r="73" spans="1:8" x14ac:dyDescent="0.25">
      <c r="A73"/>
      <c r="B73"/>
      <c r="C73" t="s">
        <v>225</v>
      </c>
      <c r="D73" s="3">
        <v>0</v>
      </c>
      <c r="E73" s="64" t="s">
        <v>242</v>
      </c>
      <c r="F73" s="4">
        <f>SUMPRODUCT((INDEX([1]Rohdaten!$A$2:$GG$9999,,MATCH(C73,[1]Rohdaten!$1:$1,))&amp;""=D73&amp;"")*([1]Rohdaten!$A$2:$A$9999&lt;&gt;""))</f>
        <v>0</v>
      </c>
      <c r="G73" s="4" t="str">
        <f t="shared" si="5"/>
        <v/>
      </c>
      <c r="H73" s="52"/>
    </row>
    <row r="74" spans="1:8" x14ac:dyDescent="0.25">
      <c r="A74"/>
      <c r="B74"/>
      <c r="C74" t="s">
        <v>225</v>
      </c>
      <c r="D74" s="3">
        <v>20</v>
      </c>
      <c r="E74" s="64" t="str">
        <f>CONCATENATE(D73+1," bis ",D74," Stunden")</f>
        <v>1 bis 20 Stunden</v>
      </c>
      <c r="F74" s="4">
        <f>SUMPRODUCT((INDEX([1]Rohdaten!$A$2:$GG$9999,,MATCH(C74,[1]Rohdaten!$1:$1,))&gt;D73)*(INDEX([1]Rohdaten!$A$2:$GG$9999,,MATCH(C74,[1]Rohdaten!$1:$1,))&lt;=D74))</f>
        <v>80</v>
      </c>
      <c r="G74" s="4" t="str">
        <f t="shared" si="5"/>
        <v/>
      </c>
      <c r="H74" s="52"/>
    </row>
    <row r="75" spans="1:8" x14ac:dyDescent="0.25">
      <c r="A75"/>
      <c r="B75"/>
      <c r="C75" t="s">
        <v>225</v>
      </c>
      <c r="D75" s="3">
        <v>30</v>
      </c>
      <c r="E75" s="64" t="str">
        <f>CONCATENATE(D74+1," bis ",D75," Stunden")</f>
        <v>21 bis 30 Stunden</v>
      </c>
      <c r="F75" s="4">
        <f>SUMPRODUCT((INDEX([1]Rohdaten!$A$2:$GG$9999,,MATCH(C75,[1]Rohdaten!$1:$1,))&gt;D74)*(INDEX([1]Rohdaten!$A$2:$GG$9999,,MATCH(C75,[1]Rohdaten!$1:$1,))&lt;=D75))</f>
        <v>27</v>
      </c>
      <c r="G75" s="4" t="str">
        <f t="shared" si="5"/>
        <v/>
      </c>
      <c r="H75" s="52"/>
    </row>
    <row r="76" spans="1:8" x14ac:dyDescent="0.25">
      <c r="A76"/>
      <c r="B76"/>
      <c r="C76" t="s">
        <v>225</v>
      </c>
      <c r="D76" s="3">
        <v>40</v>
      </c>
      <c r="E76" s="64" t="str">
        <f>CONCATENATE(D75+1," bis ",D76," Stunden")</f>
        <v>31 bis 40 Stunden</v>
      </c>
      <c r="F76" s="4">
        <f>SUMPRODUCT((INDEX([1]Rohdaten!$A$2:$GG$9999,,MATCH(C76,[1]Rohdaten!$1:$1,))&gt;D75)*(INDEX([1]Rohdaten!$A$2:$GG$9999,,MATCH(C76,[1]Rohdaten!$1:$1,))&lt;=D76))</f>
        <v>3</v>
      </c>
      <c r="G76" s="4" t="str">
        <f t="shared" si="5"/>
        <v/>
      </c>
    </row>
    <row r="77" spans="1:8" x14ac:dyDescent="0.25">
      <c r="A77"/>
      <c r="B77"/>
      <c r="C77" t="s">
        <v>225</v>
      </c>
      <c r="D77" s="3"/>
      <c r="E77" s="64" t="str">
        <f>CONCATENATE("mehr als ",D76," Stunden")</f>
        <v>mehr als 40 Stunden</v>
      </c>
      <c r="F77" s="4">
        <f>SUMPRODUCT((INDEX([1]Rohdaten!$A$2:$GG$9999,,MATCH(C77,[1]Rohdaten!$1:$1,))&gt;D76)*([1]Rohdaten!$A$2:$A$9999&lt;&gt;""))</f>
        <v>0</v>
      </c>
      <c r="G77" s="4" t="str">
        <f t="shared" si="5"/>
        <v/>
      </c>
    </row>
    <row r="78" spans="1:8" x14ac:dyDescent="0.25">
      <c r="A78" s="28"/>
      <c r="B78" s="28" t="s">
        <v>226</v>
      </c>
      <c r="C78" s="27" t="s">
        <v>227</v>
      </c>
      <c r="D78" s="25"/>
      <c r="E78" s="63" t="s">
        <v>48</v>
      </c>
      <c r="F78" s="4">
        <f>SUMPRODUCT((INDEX([1]Rohdaten!$A$2:$GG$9999,,MATCH(C78,[1]Rohdaten!$1:$1,))&amp;""=D78&amp;"")*([1]Rohdaten!$A$2:$A$9999&lt;&gt;""))</f>
        <v>0</v>
      </c>
      <c r="G78" s="4">
        <f t="shared" si="5"/>
        <v>110</v>
      </c>
      <c r="H78" s="61" t="s">
        <v>233</v>
      </c>
    </row>
    <row r="79" spans="1:8" x14ac:dyDescent="0.25">
      <c r="A79"/>
      <c r="B79"/>
      <c r="C79" s="53" t="s">
        <v>227</v>
      </c>
      <c r="D79" s="3">
        <v>0</v>
      </c>
      <c r="E79" s="64" t="s">
        <v>242</v>
      </c>
      <c r="F79" s="4">
        <f>SUMPRODUCT((INDEX([1]Rohdaten!$A$2:$GG$9999,,MATCH(C79,[1]Rohdaten!$1:$1,))&amp;""=D79&amp;"")*([1]Rohdaten!$A$2:$A$9999&lt;&gt;""))</f>
        <v>0</v>
      </c>
      <c r="G79" s="4" t="str">
        <f t="shared" si="5"/>
        <v/>
      </c>
      <c r="H79" s="52"/>
    </row>
    <row r="80" spans="1:8" x14ac:dyDescent="0.25">
      <c r="A80"/>
      <c r="B80"/>
      <c r="C80" s="53" t="s">
        <v>227</v>
      </c>
      <c r="D80" s="3">
        <v>15</v>
      </c>
      <c r="E80" s="64" t="str">
        <f>CONCATENATE(D79+1," bis ",D80," Stunden")</f>
        <v>1 bis 15 Stunden</v>
      </c>
      <c r="F80" s="4">
        <f>SUMPRODUCT((INDEX([1]Rohdaten!$A$2:$GG$9999,,MATCH(C80,[1]Rohdaten!$1:$1,))&gt;D79)*(INDEX([1]Rohdaten!$A$2:$GG$9999,,MATCH(C80,[1]Rohdaten!$1:$1,))&lt;=D80))</f>
        <v>0</v>
      </c>
      <c r="G80" s="4" t="str">
        <f t="shared" si="5"/>
        <v/>
      </c>
      <c r="H80" s="52"/>
    </row>
    <row r="81" spans="1:8" x14ac:dyDescent="0.25">
      <c r="A81"/>
      <c r="B81"/>
      <c r="C81" s="53" t="s">
        <v>227</v>
      </c>
      <c r="D81" s="3">
        <v>20</v>
      </c>
      <c r="E81" s="64" t="str">
        <f>CONCATENATE(D80+1," bis ",D81," Stunden")</f>
        <v>16 bis 20 Stunden</v>
      </c>
      <c r="F81" s="4">
        <f>SUMPRODUCT((INDEX([1]Rohdaten!$A$2:$GG$9999,,MATCH(C81,[1]Rohdaten!$1:$1,))&gt;D80)*(INDEX([1]Rohdaten!$A$2:$GG$9999,,MATCH(C81,[1]Rohdaten!$1:$1,))&lt;=D81))</f>
        <v>85</v>
      </c>
      <c r="G81" s="4" t="str">
        <f t="shared" si="5"/>
        <v/>
      </c>
      <c r="H81" s="52"/>
    </row>
    <row r="82" spans="1:8" x14ac:dyDescent="0.25">
      <c r="A82"/>
      <c r="B82"/>
      <c r="C82" s="53" t="s">
        <v>227</v>
      </c>
      <c r="D82" s="3">
        <v>25</v>
      </c>
      <c r="E82" s="64" t="str">
        <f>CONCATENATE(D81+1," bis ",D82," Stunden")</f>
        <v>21 bis 25 Stunden</v>
      </c>
      <c r="F82" s="4">
        <f>SUMPRODUCT((INDEX([1]Rohdaten!$A$2:$GG$9999,,MATCH(C82,[1]Rohdaten!$1:$1,))&gt;D81)*(INDEX([1]Rohdaten!$A$2:$GG$9999,,MATCH(C82,[1]Rohdaten!$1:$1,))&lt;=D82))</f>
        <v>25</v>
      </c>
      <c r="G82" s="4" t="str">
        <f t="shared" si="5"/>
        <v/>
      </c>
    </row>
    <row r="83" spans="1:8" x14ac:dyDescent="0.25">
      <c r="A83" s="55"/>
      <c r="B83" s="56"/>
      <c r="C83" s="53" t="s">
        <v>227</v>
      </c>
      <c r="D83" s="3"/>
      <c r="E83" s="64" t="str">
        <f>CONCATENATE("mehr als ",D82," Stunden")</f>
        <v>mehr als 25 Stunden</v>
      </c>
      <c r="F83" s="4">
        <f>SUMPRODUCT((INDEX([1]Rohdaten!$A$2:$GG$9999,,MATCH(C83,[1]Rohdaten!$1:$1,))&gt;D82)*([1]Rohdaten!$A$2:$A$9999&lt;&gt;""))</f>
        <v>0</v>
      </c>
      <c r="G83" s="4" t="str">
        <f t="shared" si="5"/>
        <v/>
      </c>
    </row>
    <row r="84" spans="1:8" x14ac:dyDescent="0.25">
      <c r="A84" s="28"/>
      <c r="B84" s="28" t="s">
        <v>228</v>
      </c>
      <c r="C84" s="27" t="s">
        <v>229</v>
      </c>
      <c r="D84" s="25"/>
      <c r="E84" s="63" t="s">
        <v>48</v>
      </c>
      <c r="F84" s="4">
        <f>SUMPRODUCT((INDEX([1]Rohdaten!$A$2:$GG$9999,,MATCH(C84,[1]Rohdaten!$1:$1,))&amp;""=D84&amp;"")*([1]Rohdaten!$A$2:$A$9999&lt;&gt;""))</f>
        <v>0</v>
      </c>
      <c r="G84" s="4">
        <f t="shared" si="5"/>
        <v>110</v>
      </c>
      <c r="H84" s="61" t="s">
        <v>233</v>
      </c>
    </row>
    <row r="85" spans="1:8" x14ac:dyDescent="0.25">
      <c r="A85"/>
      <c r="B85"/>
      <c r="C85" s="59" t="s">
        <v>229</v>
      </c>
      <c r="D85" s="3">
        <v>0</v>
      </c>
      <c r="E85" s="64" t="s">
        <v>242</v>
      </c>
      <c r="F85" s="4">
        <f>SUMPRODUCT((INDEX([1]Rohdaten!$A$2:$GG$9999,,MATCH(C85,[1]Rohdaten!$1:$1,))&amp;""=D85&amp;"")*([1]Rohdaten!$A$2:$A$9999&lt;&gt;""))</f>
        <v>0</v>
      </c>
      <c r="G85" s="4" t="str">
        <f>IF(MATCH(C85,$C:$C,0)=ROW(C85),SUM(F85:F89),"")</f>
        <v/>
      </c>
      <c r="H85" s="52"/>
    </row>
    <row r="86" spans="1:8" x14ac:dyDescent="0.25">
      <c r="A86"/>
      <c r="B86"/>
      <c r="C86" s="59" t="s">
        <v>229</v>
      </c>
      <c r="D86" s="3">
        <v>15</v>
      </c>
      <c r="E86" s="64" t="str">
        <f>CONCATENATE(D85+1," bis ",D86," Stunden")</f>
        <v>1 bis 15 Stunden</v>
      </c>
      <c r="F86" s="4">
        <f>SUMPRODUCT((INDEX([1]Rohdaten!$A$2:$GG$9999,,MATCH(C86,[1]Rohdaten!$1:$1,))&gt;D85)*(INDEX([1]Rohdaten!$A$2:$GG$9999,,MATCH(C86,[1]Rohdaten!$1:$1,))&lt;=D86))</f>
        <v>1</v>
      </c>
      <c r="G86" s="4" t="str">
        <f>IF(MATCH(C86,$C:$C,0)=ROW(C86),SUM(F86:F90),"")</f>
        <v/>
      </c>
      <c r="H86" s="52"/>
    </row>
    <row r="87" spans="1:8" x14ac:dyDescent="0.25">
      <c r="A87"/>
      <c r="B87"/>
      <c r="C87" s="59" t="s">
        <v>229</v>
      </c>
      <c r="D87" s="3">
        <v>20</v>
      </c>
      <c r="E87" s="64" t="str">
        <f>CONCATENATE(D86+1," bis ",D87," Stunden")</f>
        <v>16 bis 20 Stunden</v>
      </c>
      <c r="F87" s="4">
        <f>SUMPRODUCT((INDEX([1]Rohdaten!$A$2:$GG$9999,,MATCH(C87,[1]Rohdaten!$1:$1,))&gt;D86)*(INDEX([1]Rohdaten!$A$2:$GG$9999,,MATCH(C87,[1]Rohdaten!$1:$1,))&lt;=D87))</f>
        <v>80</v>
      </c>
      <c r="G87" s="4" t="str">
        <f>IF(MATCH(C87,$C:$C,0)=ROW(C87),SUM(F87:F91),"")</f>
        <v/>
      </c>
      <c r="H87" s="52"/>
    </row>
    <row r="88" spans="1:8" x14ac:dyDescent="0.25">
      <c r="A88"/>
      <c r="B88"/>
      <c r="C88" s="59" t="s">
        <v>229</v>
      </c>
      <c r="D88" s="3">
        <v>25</v>
      </c>
      <c r="E88" s="64" t="str">
        <f>CONCATENATE(D87+1," bis ",D88," Stunden")</f>
        <v>21 bis 25 Stunden</v>
      </c>
      <c r="F88" s="4">
        <f>SUMPRODUCT((INDEX([1]Rohdaten!$A$2:$GG$9999,,MATCH(C88,[1]Rohdaten!$1:$1,))&gt;D87)*(INDEX([1]Rohdaten!$A$2:$GG$9999,,MATCH(C88,[1]Rohdaten!$1:$1,))&lt;=D88))</f>
        <v>28</v>
      </c>
      <c r="G88" s="4" t="str">
        <f>IF(MATCH(C88,$C:$C,0)=ROW(C88),SUM(F88:F92),"")</f>
        <v/>
      </c>
    </row>
    <row r="89" spans="1:8" x14ac:dyDescent="0.25">
      <c r="A89"/>
      <c r="B89"/>
      <c r="C89" s="59" t="s">
        <v>229</v>
      </c>
      <c r="D89" s="3"/>
      <c r="E89" s="64" t="str">
        <f>CONCATENATE("mehr als ",D88," Stunden")</f>
        <v>mehr als 25 Stunden</v>
      </c>
      <c r="F89" s="4">
        <f>SUMPRODUCT((INDEX([1]Rohdaten!$A$2:$GG$9999,,MATCH(C89,[1]Rohdaten!$1:$1,))&gt;D88)*([1]Rohdaten!$A$2:$A$9999&lt;&gt;""))</f>
        <v>1</v>
      </c>
      <c r="G89" s="4" t="str">
        <f>IF(MATCH(C89,$C:$C,0)=ROW(C89),SUM(F89:F93),"")</f>
        <v/>
      </c>
    </row>
    <row r="90" spans="1:8" x14ac:dyDescent="0.25">
      <c r="A90" s="28"/>
      <c r="B90" s="28" t="s">
        <v>230</v>
      </c>
      <c r="C90" s="27" t="s">
        <v>231</v>
      </c>
      <c r="D90" s="25"/>
      <c r="E90" s="63" t="s">
        <v>48</v>
      </c>
      <c r="F90" s="4">
        <f>SUMPRODUCT((INDEX([1]Rohdaten!$A$2:$GG$9999,,MATCH(C90,[1]Rohdaten!$1:$1,))&amp;""=D90&amp;"")*([1]Rohdaten!$A$2:$A$9999&lt;&gt;""))</f>
        <v>0</v>
      </c>
      <c r="G90" s="4">
        <f>IF(MATCH(C90,$C:$C,0)=ROW(C90),SUM(F90:F95),"")</f>
        <v>110</v>
      </c>
      <c r="H90" s="61" t="s">
        <v>233</v>
      </c>
    </row>
    <row r="91" spans="1:8" x14ac:dyDescent="0.25">
      <c r="A91"/>
      <c r="B91"/>
      <c r="C91" t="s">
        <v>231</v>
      </c>
      <c r="D91" s="3">
        <v>0</v>
      </c>
      <c r="E91" s="64" t="s">
        <v>242</v>
      </c>
      <c r="F91" s="4">
        <f>SUMPRODUCT((INDEX([1]Rohdaten!$A$2:$GG$9999,,MATCH(C91,[1]Rohdaten!$1:$1,))&amp;""=D91&amp;"")*([1]Rohdaten!$A$2:$A$9999&lt;&gt;""))</f>
        <v>0</v>
      </c>
      <c r="G91" s="4" t="str">
        <f>IF(MATCH(C91,$C:$C,0)=ROW(C91),SUM(F91:F95),"")</f>
        <v/>
      </c>
      <c r="H91" s="52"/>
    </row>
    <row r="92" spans="1:8" x14ac:dyDescent="0.25">
      <c r="A92"/>
      <c r="B92"/>
      <c r="C92" t="s">
        <v>231</v>
      </c>
      <c r="D92" s="3">
        <v>3</v>
      </c>
      <c r="E92" s="64" t="str">
        <f>CONCATENATE(D91+1," bis ",D92," Stunden")</f>
        <v>1 bis 3 Stunden</v>
      </c>
      <c r="F92" s="4">
        <f>SUMPRODUCT((INDEX([1]Rohdaten!$A$2:$GG$9999,,MATCH(C92,[1]Rohdaten!$1:$1,))&gt;D91)*(INDEX([1]Rohdaten!$A$2:$GG$9999,,MATCH(C92,[1]Rohdaten!$1:$1,))&lt;=D92))</f>
        <v>60</v>
      </c>
      <c r="G92" s="4" t="str">
        <f>IF(MATCH(C92,$C:$C,0)=ROW(C92),SUM(F92:F95),"")</f>
        <v/>
      </c>
      <c r="H92" s="52"/>
    </row>
    <row r="93" spans="1:8" x14ac:dyDescent="0.25">
      <c r="A93"/>
      <c r="B93"/>
      <c r="C93" t="s">
        <v>231</v>
      </c>
      <c r="D93" s="3">
        <v>6</v>
      </c>
      <c r="E93" s="64" t="str">
        <f>CONCATENATE(D92+1," bis ",D93," Stunden")</f>
        <v>4 bis 6 Stunden</v>
      </c>
      <c r="F93" s="4">
        <f>SUMPRODUCT((INDEX([1]Rohdaten!$A$2:$GG$9999,,MATCH(C93,[1]Rohdaten!$1:$1,))&gt;D92)*(INDEX([1]Rohdaten!$A$2:$GG$9999,,MATCH(C93,[1]Rohdaten!$1:$1,))&lt;=D93))</f>
        <v>50</v>
      </c>
      <c r="G93" s="4" t="str">
        <f>IF(MATCH(C93,$C:$C,0)=ROW(C93),SUM(F93:F95),"")</f>
        <v/>
      </c>
      <c r="H93" s="52"/>
    </row>
    <row r="94" spans="1:8" x14ac:dyDescent="0.25">
      <c r="A94"/>
      <c r="B94"/>
      <c r="C94" t="s">
        <v>231</v>
      </c>
      <c r="D94" s="3">
        <v>9</v>
      </c>
      <c r="E94" s="64" t="str">
        <f>CONCATENATE(D93+1," bis ",D94," Stunden")</f>
        <v>7 bis 9 Stunden</v>
      </c>
      <c r="F94" s="4">
        <f>SUMPRODUCT((INDEX([1]Rohdaten!$A$2:$GG$9999,,MATCH(C94,[1]Rohdaten!$1:$1,))&gt;D93)*(INDEX([1]Rohdaten!$A$2:$GG$9999,,MATCH(C94,[1]Rohdaten!$1:$1,))&lt;=D94))</f>
        <v>0</v>
      </c>
      <c r="G94" s="4" t="str">
        <f>IF(MATCH(C94,$C:$C,0)=ROW(C94),SUM(F94:F95),"")</f>
        <v/>
      </c>
    </row>
    <row r="95" spans="1:8" x14ac:dyDescent="0.25">
      <c r="A95"/>
      <c r="B95"/>
      <c r="C95" t="s">
        <v>231</v>
      </c>
      <c r="D95" s="3"/>
      <c r="E95" s="64" t="str">
        <f>CONCATENATE("mehr als ",D94," Stunden")</f>
        <v>mehr als 9 Stunden</v>
      </c>
      <c r="F95" s="4">
        <f>SUMPRODUCT((INDEX([1]Rohdaten!$A$2:$GG$9999,,MATCH(C95,[1]Rohdaten!$1:$1,))&gt;D94)*([1]Rohdaten!$A$2:$A$9999&lt;&gt;""))</f>
        <v>0</v>
      </c>
      <c r="G95" s="4" t="str">
        <f>IF(MATCH(C95,$C:$C,0)=ROW(C95),SUM(F95:F95),"")</f>
        <v/>
      </c>
    </row>
    <row r="96" spans="1:8" ht="15.75" x14ac:dyDescent="0.25">
      <c r="A96" s="35" t="s">
        <v>95</v>
      </c>
      <c r="B96" s="39"/>
      <c r="C96" s="37"/>
      <c r="D96" s="36"/>
      <c r="E96" s="36"/>
      <c r="F96" s="37"/>
      <c r="G96" s="37"/>
    </row>
    <row r="97" spans="1:7" x14ac:dyDescent="0.25">
      <c r="A97" s="42" t="s">
        <v>243</v>
      </c>
      <c r="B97" s="42" t="s">
        <v>243</v>
      </c>
      <c r="C97" s="34" t="s">
        <v>19</v>
      </c>
      <c r="D97" s="34"/>
      <c r="E97" s="34"/>
      <c r="F97" s="4">
        <f>SUMPRODUCT((INDEX([1]Rohdaten!$A$2:$GG$9999,,MATCH(C97,[1]Rohdaten!$1:$1,))&amp;""=D97&amp;"")*([1]Rohdaten!$H$2:$H$9999&lt;&gt;""))</f>
        <v>0</v>
      </c>
      <c r="G97" s="4">
        <f>IF(MATCH(C97,$C:$C,0)=ROW(C97),SUM(F97:F99),"")</f>
        <v>11</v>
      </c>
    </row>
    <row r="98" spans="1:7" x14ac:dyDescent="0.25">
      <c r="A98" s="3"/>
      <c r="C98" s="53" t="s">
        <v>19</v>
      </c>
      <c r="D98" s="3">
        <v>0</v>
      </c>
      <c r="E98" s="2" t="s">
        <v>49</v>
      </c>
      <c r="F98" s="4">
        <f>SUMPRODUCT((INDEX([1]Rohdaten!$A$2:$GG$9999,,MATCH(C98,[1]Rohdaten!$1:$1,))&amp;""=D98&amp;"")*([1]Rohdaten!$H$2:$H$9999&lt;&gt;""))</f>
        <v>0</v>
      </c>
      <c r="G98" s="4" t="str">
        <f>IF(MATCH(C98,$C:$C,0)=ROW(C98),SUM(F98:F100),"")</f>
        <v/>
      </c>
    </row>
    <row r="99" spans="1:7" x14ac:dyDescent="0.25">
      <c r="A99" s="3"/>
      <c r="C99" s="53" t="s">
        <v>19</v>
      </c>
      <c r="D99" s="3">
        <v>1</v>
      </c>
      <c r="E99" s="2" t="s">
        <v>50</v>
      </c>
      <c r="F99" s="4">
        <f>SUMPRODUCT((INDEX([1]Rohdaten!$A$2:$GG$9999,,MATCH(C99,[1]Rohdaten!$1:$1,))&amp;""=D99&amp;"")*([1]Rohdaten!$H$2:$H$9999&lt;&gt;""))</f>
        <v>11</v>
      </c>
      <c r="G99" s="4" t="str">
        <f>IF(MATCH(C99,$C:$C,0)=ROW(C99),SUM(F99:F101),"")</f>
        <v/>
      </c>
    </row>
    <row r="100" spans="1:7" x14ac:dyDescent="0.25">
      <c r="A100" s="42"/>
      <c r="B100" s="40" t="s">
        <v>244</v>
      </c>
      <c r="C100" s="34" t="s">
        <v>245</v>
      </c>
      <c r="D100" s="41"/>
      <c r="E100" s="41" t="s">
        <v>48</v>
      </c>
      <c r="F100" s="4">
        <f>SUMPRODUCT((INDEX([1]Rohdaten!$A$2:$GG$9999,,MATCH(C100,[1]Rohdaten!$1:$1,))&amp;""=D100&amp;"")*([1]Rohdaten!$H$2:$H$9999&lt;&gt;""))</f>
        <v>0</v>
      </c>
      <c r="G100" s="4">
        <f>IF(MATCH(C100,$C:$C,0)=ROW(C100),SUM(F100:F110),"")</f>
        <v>11</v>
      </c>
    </row>
    <row r="101" spans="1:7" x14ac:dyDescent="0.25">
      <c r="C101" s="53" t="s">
        <v>245</v>
      </c>
      <c r="D101" s="3">
        <v>0</v>
      </c>
      <c r="E101" t="s">
        <v>246</v>
      </c>
      <c r="F101" s="4">
        <f>SUMPRODUCT((INDEX([1]Rohdaten!$A$2:$GG$9999,,MATCH(C101,[1]Rohdaten!$1:$1,))&amp;""=D101&amp;"")*([1]Rohdaten!$H$2:$H$9999&lt;&gt;""))</f>
        <v>0</v>
      </c>
      <c r="G101" s="4" t="str">
        <f t="shared" ref="G101:G108" si="6">IF(MATCH(C101,$C:$C,0)=ROW(C101),SUM(F101:F103),"")</f>
        <v/>
      </c>
    </row>
    <row r="102" spans="1:7" x14ac:dyDescent="0.25">
      <c r="C102" s="53" t="s">
        <v>245</v>
      </c>
      <c r="D102" s="3">
        <v>1</v>
      </c>
      <c r="E102" t="s">
        <v>311</v>
      </c>
      <c r="F102" s="4">
        <f>SUMPRODUCT((INDEX([1]Rohdaten!$A$2:$GG$9999,,MATCH(C102,[1]Rohdaten!$1:$1,))&amp;""=D102&amp;"")*([1]Rohdaten!$H$2:$H$9999&lt;&gt;""))</f>
        <v>1</v>
      </c>
      <c r="G102" s="4" t="str">
        <f t="shared" si="6"/>
        <v/>
      </c>
    </row>
    <row r="103" spans="1:7" x14ac:dyDescent="0.25">
      <c r="C103" s="53" t="s">
        <v>245</v>
      </c>
      <c r="D103" s="3">
        <v>2</v>
      </c>
      <c r="E103" t="s">
        <v>310</v>
      </c>
      <c r="F103" s="4">
        <f>SUMPRODUCT((INDEX([1]Rohdaten!$A$2:$GG$9999,,MATCH(C103,[1]Rohdaten!$1:$1,))&amp;""=D103&amp;"")*([1]Rohdaten!$H$2:$H$9999&lt;&gt;""))</f>
        <v>5</v>
      </c>
      <c r="G103" s="4" t="str">
        <f t="shared" si="6"/>
        <v/>
      </c>
    </row>
    <row r="104" spans="1:7" x14ac:dyDescent="0.25">
      <c r="C104" s="53" t="s">
        <v>245</v>
      </c>
      <c r="D104" s="3">
        <v>3</v>
      </c>
      <c r="E104" t="s">
        <v>312</v>
      </c>
      <c r="F104" s="4">
        <f>SUMPRODUCT((INDEX([1]Rohdaten!$A$2:$GG$9999,,MATCH(C104,[1]Rohdaten!$1:$1,))&amp;""=D104&amp;"")*([1]Rohdaten!$H$2:$H$9999&lt;&gt;""))</f>
        <v>0</v>
      </c>
      <c r="G104" s="4" t="str">
        <f t="shared" si="6"/>
        <v/>
      </c>
    </row>
    <row r="105" spans="1:7" x14ac:dyDescent="0.25">
      <c r="C105" s="53" t="s">
        <v>245</v>
      </c>
      <c r="D105" s="3">
        <v>4</v>
      </c>
      <c r="E105" t="s">
        <v>250</v>
      </c>
      <c r="F105" s="4">
        <f>SUMPRODUCT((INDEX([1]Rohdaten!$A$2:$GG$9999,,MATCH(C105,[1]Rohdaten!$1:$1,))&amp;""=D105&amp;"")*([1]Rohdaten!$H$2:$H$9999&lt;&gt;""))</f>
        <v>1</v>
      </c>
      <c r="G105" s="4" t="str">
        <f t="shared" si="6"/>
        <v/>
      </c>
    </row>
    <row r="106" spans="1:7" x14ac:dyDescent="0.25">
      <c r="C106" s="53" t="s">
        <v>245</v>
      </c>
      <c r="D106" s="3">
        <v>5</v>
      </c>
      <c r="E106" t="s">
        <v>251</v>
      </c>
      <c r="F106" s="4">
        <f>SUMPRODUCT((INDEX([1]Rohdaten!$A$2:$GG$9999,,MATCH(C106,[1]Rohdaten!$1:$1,))&amp;""=D106&amp;"")*([1]Rohdaten!$H$2:$H$9999&lt;&gt;""))</f>
        <v>0</v>
      </c>
      <c r="G106" s="4" t="str">
        <f t="shared" si="6"/>
        <v/>
      </c>
    </row>
    <row r="107" spans="1:7" x14ac:dyDescent="0.25">
      <c r="C107" s="53" t="s">
        <v>245</v>
      </c>
      <c r="D107" s="3">
        <v>6</v>
      </c>
      <c r="E107" t="s">
        <v>252</v>
      </c>
      <c r="F107" s="4">
        <f>SUMPRODUCT((INDEX([1]Rohdaten!$A$2:$GG$9999,,MATCH(C107,[1]Rohdaten!$1:$1,))&amp;""=D107&amp;"")*([1]Rohdaten!$H$2:$H$9999&lt;&gt;""))</f>
        <v>2</v>
      </c>
      <c r="G107" s="4" t="str">
        <f t="shared" si="6"/>
        <v/>
      </c>
    </row>
    <row r="108" spans="1:7" x14ac:dyDescent="0.25">
      <c r="C108" s="53" t="s">
        <v>245</v>
      </c>
      <c r="D108" s="3">
        <v>7</v>
      </c>
      <c r="E108" t="s">
        <v>253</v>
      </c>
      <c r="F108" s="4">
        <f>SUMPRODUCT((INDEX([1]Rohdaten!$A$2:$GG$9999,,MATCH(C108,[1]Rohdaten!$1:$1,))&amp;""=D108&amp;"")*([1]Rohdaten!$H$2:$H$9999&lt;&gt;""))</f>
        <v>0</v>
      </c>
      <c r="G108" s="4" t="str">
        <f t="shared" si="6"/>
        <v/>
      </c>
    </row>
    <row r="109" spans="1:7" x14ac:dyDescent="0.25">
      <c r="C109" s="53" t="s">
        <v>245</v>
      </c>
      <c r="D109" s="3">
        <v>8</v>
      </c>
      <c r="E109" t="s">
        <v>254</v>
      </c>
      <c r="F109" s="4">
        <f>SUMPRODUCT((INDEX([1]Rohdaten!$A$2:$GG$9999,,MATCH(C109,[1]Rohdaten!$1:$1,))&amp;""=D109&amp;"")*([1]Rohdaten!$H$2:$H$9999&lt;&gt;""))</f>
        <v>2</v>
      </c>
      <c r="G109" s="4" t="str">
        <f>IF(MATCH(C109,$C:$C,0)=ROW(C109),SUM(F109:F110),"")</f>
        <v/>
      </c>
    </row>
    <row r="110" spans="1:7" x14ac:dyDescent="0.25">
      <c r="C110" s="53" t="s">
        <v>245</v>
      </c>
      <c r="D110" s="3">
        <v>9</v>
      </c>
      <c r="E110" t="s">
        <v>255</v>
      </c>
      <c r="F110" s="4">
        <f>SUMPRODUCT((INDEX([1]Rohdaten!$A$2:$GG$9999,,MATCH(C110,[1]Rohdaten!$1:$1,))&amp;""=D110&amp;"")*([1]Rohdaten!$H$2:$H$9999&lt;&gt;""))</f>
        <v>0</v>
      </c>
      <c r="G110" s="4" t="str">
        <f>IF(MATCH(C110,$C:$C,0)=ROW(C110),SUM(F110:F110),"")</f>
        <v/>
      </c>
    </row>
    <row r="111" spans="1:7" x14ac:dyDescent="0.25">
      <c r="A111" s="71" t="s">
        <v>299</v>
      </c>
      <c r="B111" s="40" t="s">
        <v>281</v>
      </c>
      <c r="C111" s="40" t="s">
        <v>278</v>
      </c>
      <c r="D111" s="41"/>
      <c r="E111" s="41" t="s">
        <v>48</v>
      </c>
      <c r="F111" s="4">
        <f>SUMPRODUCT((INDEX([1]Rohdaten!$A$2:$GG$9999,,MATCH(C111,[1]Rohdaten!$1:$1,))&amp;""=D111&amp;"")*([1]Rohdaten!$H$2:$H$9999&lt;&gt;""))</f>
        <v>10</v>
      </c>
    </row>
    <row r="112" spans="1:7" x14ac:dyDescent="0.25">
      <c r="C112" s="17" t="s">
        <v>278</v>
      </c>
      <c r="D112" s="70">
        <v>0</v>
      </c>
      <c r="E112" s="17" t="s">
        <v>279</v>
      </c>
      <c r="F112" s="38">
        <f>SUMPRODUCT((INDEX([1]Rohdaten!$A$2:$GG$9999,,MATCH(C112,[1]Rohdaten!$1:$1,))&amp;""=D112&amp;"")*([1]Rohdaten!$H$2:$H$9999&lt;&gt;""))</f>
        <v>0</v>
      </c>
    </row>
    <row r="113" spans="1:8" x14ac:dyDescent="0.25">
      <c r="C113" t="s">
        <v>278</v>
      </c>
      <c r="D113" s="3">
        <v>1</v>
      </c>
      <c r="E113" t="s">
        <v>280</v>
      </c>
      <c r="F113" s="4">
        <f>SUMPRODUCT((INDEX([1]Rohdaten!$A$2:$GG$9999,,MATCH(C113,[1]Rohdaten!$1:$1,))&amp;""=D113&amp;"")*([1]Rohdaten!$H$2:$H$9999&lt;&gt;""))</f>
        <v>1</v>
      </c>
    </row>
    <row r="114" spans="1:8" x14ac:dyDescent="0.25">
      <c r="A114" s="42" t="s">
        <v>256</v>
      </c>
      <c r="B114" s="40" t="s">
        <v>260</v>
      </c>
      <c r="C114" s="40" t="s">
        <v>259</v>
      </c>
      <c r="D114" s="41"/>
      <c r="E114" s="41" t="s">
        <v>48</v>
      </c>
      <c r="F114" s="4">
        <f>SUMPRODUCT((INDEX([1]Rohdaten!$A$2:$GG$9999,,MATCH(C114,[1]Rohdaten!$1:$1,))&amp;""=D114&amp;"")*([1]Rohdaten!$H$2:$H$9999&lt;&gt;""))</f>
        <v>9</v>
      </c>
      <c r="G114" s="4">
        <f>IF(MATCH(C114,$C:$C,0)=ROW(C114),SUM(F114:F116),"")</f>
        <v>11</v>
      </c>
    </row>
    <row r="115" spans="1:8" x14ac:dyDescent="0.25">
      <c r="C115" t="s">
        <v>259</v>
      </c>
      <c r="D115" s="3">
        <v>0</v>
      </c>
      <c r="E115" t="s">
        <v>257</v>
      </c>
      <c r="F115" s="4">
        <f>SUMPRODUCT((INDEX([1]Rohdaten!$A$2:$GG$9999,,MATCH(C115,[1]Rohdaten!$1:$1,))&amp;""=D115&amp;"")*([1]Rohdaten!$H$2:$H$9999&lt;&gt;""))</f>
        <v>2</v>
      </c>
      <c r="G115" s="4" t="str">
        <f>IF(MATCH(C115,$C:$C,0)=ROW(C115),SUM(F115:F117),"")</f>
        <v/>
      </c>
    </row>
    <row r="116" spans="1:8" x14ac:dyDescent="0.25">
      <c r="C116" t="s">
        <v>259</v>
      </c>
      <c r="D116" s="3">
        <v>1</v>
      </c>
      <c r="E116" t="s">
        <v>258</v>
      </c>
      <c r="F116" s="4">
        <f>SUMPRODUCT((INDEX([1]Rohdaten!$A$2:$GG$9999,,MATCH(C116,[1]Rohdaten!$1:$1,))&amp;""=D116&amp;"")*([1]Rohdaten!$H$2:$H$9999&lt;&gt;""))</f>
        <v>0</v>
      </c>
      <c r="G116" s="4" t="str">
        <f>IF(MATCH(C116,$C:$C,0)=ROW(C116),SUM(F116:F118),"")</f>
        <v/>
      </c>
    </row>
    <row r="117" spans="1:8" x14ac:dyDescent="0.25">
      <c r="A117" s="42" t="s">
        <v>300</v>
      </c>
      <c r="B117" s="40" t="s">
        <v>261</v>
      </c>
      <c r="C117" s="40" t="s">
        <v>262</v>
      </c>
      <c r="D117" s="41"/>
      <c r="E117" s="41" t="s">
        <v>48</v>
      </c>
      <c r="F117" s="4">
        <f>SUMPRODUCT((INDEX([1]Rohdaten!$A$2:$GG$9999,,MATCH(C117,[1]Rohdaten!$1:$1,))&amp;""=D117&amp;"")*([1]Rohdaten!$H$2:$H$9999&lt;&gt;""))</f>
        <v>0</v>
      </c>
      <c r="G117" s="4">
        <f>IF(MATCH(C117,$C:$C,0)=ROW(C117),SUM(F117:F119),"")</f>
        <v>11</v>
      </c>
    </row>
    <row r="118" spans="1:8" x14ac:dyDescent="0.25">
      <c r="C118" t="s">
        <v>262</v>
      </c>
      <c r="D118" s="3">
        <v>0</v>
      </c>
      <c r="E118" t="s">
        <v>257</v>
      </c>
      <c r="F118" s="4">
        <f>SUMPRODUCT((INDEX([1]Rohdaten!$A$2:$GG$9999,,MATCH(C118,[1]Rohdaten!$1:$1,))&amp;""=D118&amp;"")*([1]Rohdaten!$H$2:$H$9999&lt;&gt;""))</f>
        <v>10</v>
      </c>
      <c r="G118" s="4" t="str">
        <f>IF(MATCH(C118,$C:$C,0)=ROW(C118),SUM(F118:F119),"")</f>
        <v/>
      </c>
    </row>
    <row r="119" spans="1:8" x14ac:dyDescent="0.25">
      <c r="C119" t="s">
        <v>262</v>
      </c>
      <c r="D119" s="3">
        <v>1</v>
      </c>
      <c r="E119" t="s">
        <v>258</v>
      </c>
      <c r="F119" s="4">
        <f>SUMPRODUCT((INDEX([1]Rohdaten!$A$2:$GG$9999,,MATCH(C119,[1]Rohdaten!$1:$1,))&amp;""=D119&amp;"")*([1]Rohdaten!$H$2:$H$9999&lt;&gt;""))</f>
        <v>1</v>
      </c>
      <c r="G119" s="4" t="str">
        <f>IF(MATCH(C119,$C:$C,0)=ROW(C119),SUM(F119:F119),"")</f>
        <v/>
      </c>
    </row>
    <row r="120" spans="1:8" x14ac:dyDescent="0.25">
      <c r="A120" s="42"/>
      <c r="B120" s="40" t="s">
        <v>290</v>
      </c>
      <c r="C120" s="34" t="s">
        <v>282</v>
      </c>
      <c r="D120" s="34"/>
      <c r="E120" s="41" t="s">
        <v>48</v>
      </c>
      <c r="F120" s="4">
        <f>SUMPRODUCT((INDEX([1]Rohdaten!$A$2:$GG$9999,,MATCH(C120,[1]Rohdaten!$1:$1,))&amp;""=D120&amp;"")*([1]Rohdaten!$H$2:$H$9999&lt;&gt;""))</f>
        <v>10</v>
      </c>
      <c r="G120" s="4">
        <f t="shared" ref="G120:G127" si="7">IF(MATCH(C120,$C:$C,0)=ROW(C120),SUM(F120:F127),"")</f>
        <v>11</v>
      </c>
    </row>
    <row r="121" spans="1:8" x14ac:dyDescent="0.25">
      <c r="C121" t="s">
        <v>282</v>
      </c>
      <c r="D121">
        <v>0</v>
      </c>
      <c r="E121" t="s">
        <v>283</v>
      </c>
      <c r="F121" s="4">
        <f>SUMPRODUCT((INDEX([1]Rohdaten!$A$2:$GG$9999,,MATCH(C121,[1]Rohdaten!$1:$1,))&amp;""=D121&amp;"")*([1]Rohdaten!$H$2:$H$9999&lt;&gt;""))</f>
        <v>0</v>
      </c>
      <c r="G121" s="4" t="str">
        <f t="shared" si="7"/>
        <v/>
      </c>
    </row>
    <row r="122" spans="1:8" x14ac:dyDescent="0.25">
      <c r="C122" t="s">
        <v>282</v>
      </c>
      <c r="D122">
        <v>1</v>
      </c>
      <c r="E122" t="s">
        <v>284</v>
      </c>
      <c r="F122" s="4">
        <f>SUMPRODUCT((INDEX([1]Rohdaten!$A$2:$GG$9999,,MATCH(C122,[1]Rohdaten!$1:$1,))&amp;""=D122&amp;"")*([1]Rohdaten!$H$2:$H$9999&lt;&gt;""))</f>
        <v>0</v>
      </c>
      <c r="G122" s="4" t="str">
        <f t="shared" si="7"/>
        <v/>
      </c>
    </row>
    <row r="123" spans="1:8" x14ac:dyDescent="0.25">
      <c r="C123" t="s">
        <v>282</v>
      </c>
      <c r="D123">
        <v>2</v>
      </c>
      <c r="E123" t="s">
        <v>285</v>
      </c>
      <c r="F123" s="4">
        <f>SUMPRODUCT((INDEX([1]Rohdaten!$A$2:$GG$9999,,MATCH(C123,[1]Rohdaten!$1:$1,))&amp;""=D123&amp;"")*([1]Rohdaten!$H$2:$H$9999&lt;&gt;""))</f>
        <v>0</v>
      </c>
      <c r="G123" s="4" t="str">
        <f t="shared" si="7"/>
        <v/>
      </c>
    </row>
    <row r="124" spans="1:8" x14ac:dyDescent="0.25">
      <c r="C124" t="s">
        <v>282</v>
      </c>
      <c r="D124">
        <v>3</v>
      </c>
      <c r="E124" t="s">
        <v>286</v>
      </c>
      <c r="F124" s="4">
        <f>SUMPRODUCT((INDEX([1]Rohdaten!$A$2:$GG$9999,,MATCH(C124,[1]Rohdaten!$1:$1,))&amp;""=D124&amp;"")*([1]Rohdaten!$H$2:$H$9999&lt;&gt;""))</f>
        <v>0</v>
      </c>
      <c r="G124" s="4" t="str">
        <f t="shared" si="7"/>
        <v/>
      </c>
    </row>
    <row r="125" spans="1:8" x14ac:dyDescent="0.25">
      <c r="C125" t="s">
        <v>282</v>
      </c>
      <c r="D125">
        <v>4</v>
      </c>
      <c r="E125" t="s">
        <v>287</v>
      </c>
      <c r="F125" s="4">
        <f>SUMPRODUCT((INDEX([1]Rohdaten!$A$2:$GG$9999,,MATCH(C125,[1]Rohdaten!$1:$1,))&amp;""=D125&amp;"")*([1]Rohdaten!$H$2:$H$9999&lt;&gt;""))</f>
        <v>1</v>
      </c>
      <c r="G125" s="4" t="str">
        <f t="shared" si="7"/>
        <v/>
      </c>
    </row>
    <row r="126" spans="1:8" x14ac:dyDescent="0.25">
      <c r="C126" t="s">
        <v>282</v>
      </c>
      <c r="D126">
        <v>5</v>
      </c>
      <c r="E126" t="s">
        <v>288</v>
      </c>
      <c r="F126" s="4">
        <f>SUMPRODUCT((INDEX([1]Rohdaten!$A$2:$GG$9999,,MATCH(C126,[1]Rohdaten!$1:$1,))&amp;""=D126&amp;"")*([1]Rohdaten!$H$2:$H$9999&lt;&gt;""))</f>
        <v>0</v>
      </c>
      <c r="G126" s="4" t="str">
        <f t="shared" si="7"/>
        <v/>
      </c>
    </row>
    <row r="127" spans="1:8" x14ac:dyDescent="0.25">
      <c r="C127" t="s">
        <v>282</v>
      </c>
      <c r="D127">
        <v>6</v>
      </c>
      <c r="E127" t="s">
        <v>289</v>
      </c>
      <c r="F127" s="4">
        <f>SUMPRODUCT((INDEX([1]Rohdaten!$A$2:$GG$9999,,MATCH(C127,[1]Rohdaten!$1:$1,))&amp;""=D127&amp;"")*([1]Rohdaten!$H$2:$H$9999&lt;&gt;""))</f>
        <v>0</v>
      </c>
      <c r="G127" s="4" t="str">
        <f t="shared" si="7"/>
        <v/>
      </c>
    </row>
    <row r="128" spans="1:8" x14ac:dyDescent="0.25">
      <c r="A128" s="42"/>
      <c r="B128" s="40" t="s">
        <v>313</v>
      </c>
      <c r="C128" s="34" t="s">
        <v>291</v>
      </c>
      <c r="D128" s="34"/>
      <c r="E128" s="41" t="s">
        <v>48</v>
      </c>
      <c r="F128" s="4">
        <f>SUMPRODUCT((INDEX([1]Rohdaten!$A$2:$GG$9999,,MATCH(C128,[1]Rohdaten!$1:$1,))&amp;""=D128&amp;"")*([1]Rohdaten!$H$2:$H$9999&lt;&gt;""))</f>
        <v>10</v>
      </c>
      <c r="G128" s="4">
        <f>IF(MATCH(C128,$C:$C,0)=ROW(C128),SUM(F128:F136),"")</f>
        <v>11</v>
      </c>
      <c r="H128" s="29" t="s">
        <v>309</v>
      </c>
    </row>
    <row r="129" spans="1:8" x14ac:dyDescent="0.25">
      <c r="A129"/>
      <c r="B129"/>
      <c r="C129" t="s">
        <v>291</v>
      </c>
      <c r="D129">
        <v>0</v>
      </c>
      <c r="E129" t="s">
        <v>279</v>
      </c>
      <c r="F129" s="62">
        <f>SUMPRODUCT((ISNUMBER(SEARCH("{"&amp;D129&amp;",",INDEX([1]Rohdaten!$A$2:$GG$9999,,MATCH(C129,[1]Rohdaten!$1:$1,)))))+(ISNUMBER(SEARCH(","&amp;D129&amp;",",INDEX([1]Rohdaten!$A$2:$GG$9999,,MATCH(C129,[1]Rohdaten!$1:$1,)))))*1)</f>
        <v>0</v>
      </c>
      <c r="G129" s="4"/>
    </row>
    <row r="130" spans="1:8" x14ac:dyDescent="0.25">
      <c r="C130" t="s">
        <v>291</v>
      </c>
      <c r="D130">
        <v>1</v>
      </c>
      <c r="E130" t="s">
        <v>292</v>
      </c>
      <c r="F130" s="62">
        <f>SUMPRODUCT((ISNUMBER(SEARCH("{"&amp;D130&amp;",",INDEX([1]Rohdaten!$A$2:$GG$9999,,MATCH(C130,[1]Rohdaten!$1:$1,)))))+(ISNUMBER(SEARCH(","&amp;D130&amp;",",INDEX([1]Rohdaten!$A$2:$GG$9999,,MATCH(C130,[1]Rohdaten!$1:$1,)))))*1)</f>
        <v>0</v>
      </c>
      <c r="G130" s="4"/>
    </row>
    <row r="131" spans="1:8" x14ac:dyDescent="0.25">
      <c r="C131" t="s">
        <v>291</v>
      </c>
      <c r="D131">
        <v>2</v>
      </c>
      <c r="E131" t="s">
        <v>293</v>
      </c>
      <c r="F131" s="62">
        <f>SUMPRODUCT((ISNUMBER(SEARCH("{"&amp;D131&amp;",",INDEX([1]Rohdaten!$A$2:$GG$9999,,MATCH(C131,[1]Rohdaten!$1:$1,)))))+(ISNUMBER(SEARCH(","&amp;D131&amp;",",INDEX([1]Rohdaten!$A$2:$GG$9999,,MATCH(C131,[1]Rohdaten!$1:$1,)))))*1)</f>
        <v>0</v>
      </c>
      <c r="G131" s="4" t="str">
        <f>IF(MATCH(C131,$C:$C,0)=ROW(C131),SUM(F131:F188),"")</f>
        <v/>
      </c>
    </row>
    <row r="132" spans="1:8" x14ac:dyDescent="0.25">
      <c r="C132" t="s">
        <v>291</v>
      </c>
      <c r="D132">
        <v>3</v>
      </c>
      <c r="E132" t="s">
        <v>294</v>
      </c>
      <c r="F132" s="62">
        <f>SUMPRODUCT((ISNUMBER(SEARCH("{"&amp;D132&amp;",",INDEX([1]Rohdaten!$A$2:$GG$9999,,MATCH(C132,[1]Rohdaten!$1:$1,)))))+(ISNUMBER(SEARCH(","&amp;D132&amp;",",INDEX([1]Rohdaten!$A$2:$GG$9999,,MATCH(C132,[1]Rohdaten!$1:$1,)))))*1)</f>
        <v>0</v>
      </c>
      <c r="G132" s="4" t="str">
        <f>IF(MATCH(C132,$C:$C,0)=ROW(C132),SUM(F132:F189),"")</f>
        <v/>
      </c>
    </row>
    <row r="133" spans="1:8" x14ac:dyDescent="0.25">
      <c r="C133" t="s">
        <v>291</v>
      </c>
      <c r="D133">
        <v>4</v>
      </c>
      <c r="E133" t="s">
        <v>295</v>
      </c>
      <c r="F133" s="62">
        <f>SUMPRODUCT((ISNUMBER(SEARCH("{"&amp;D133&amp;",",INDEX([1]Rohdaten!$A$2:$GG$9999,,MATCH(C133,[1]Rohdaten!$1:$1,)))))+(ISNUMBER(SEARCH(","&amp;D133&amp;",",INDEX([1]Rohdaten!$A$2:$GG$9999,,MATCH(C133,[1]Rohdaten!$1:$1,)))))*1)</f>
        <v>0</v>
      </c>
      <c r="G133" s="4" t="str">
        <f t="shared" ref="G133:G136" si="8">IF(MATCH(C133,$C:$C,0)=ROW(C133),SUM(F133:F141),"")</f>
        <v/>
      </c>
    </row>
    <row r="134" spans="1:8" x14ac:dyDescent="0.25">
      <c r="C134" t="s">
        <v>291</v>
      </c>
      <c r="D134">
        <v>5</v>
      </c>
      <c r="E134" t="s">
        <v>296</v>
      </c>
      <c r="F134" s="62">
        <f>SUMPRODUCT((ISNUMBER(SEARCH("{"&amp;D134&amp;",",INDEX([1]Rohdaten!$A$2:$GG$9999,,MATCH(C134,[1]Rohdaten!$1:$1,)))))+(ISNUMBER(SEARCH(","&amp;D134&amp;",",INDEX([1]Rohdaten!$A$2:$GG$9999,,MATCH(C134,[1]Rohdaten!$1:$1,)))))*1)</f>
        <v>0</v>
      </c>
      <c r="G134" s="4" t="str">
        <f t="shared" si="8"/>
        <v/>
      </c>
    </row>
    <row r="135" spans="1:8" x14ac:dyDescent="0.25">
      <c r="C135" t="s">
        <v>291</v>
      </c>
      <c r="D135">
        <v>6</v>
      </c>
      <c r="E135" t="s">
        <v>297</v>
      </c>
      <c r="F135" s="62">
        <f>SUMPRODUCT((ISNUMBER(SEARCH("{"&amp;D135&amp;",",INDEX([1]Rohdaten!$A$2:$GG$9999,,MATCH(C135,[1]Rohdaten!$1:$1,)))))+(ISNUMBER(SEARCH(","&amp;D135&amp;",",INDEX([1]Rohdaten!$A$2:$GG$9999,,MATCH(C135,[1]Rohdaten!$1:$1,)))))*1)</f>
        <v>0</v>
      </c>
      <c r="G135" s="4" t="str">
        <f t="shared" si="8"/>
        <v/>
      </c>
    </row>
    <row r="136" spans="1:8" x14ac:dyDescent="0.25">
      <c r="C136" t="s">
        <v>291</v>
      </c>
      <c r="D136">
        <v>7</v>
      </c>
      <c r="E136" t="s">
        <v>280</v>
      </c>
      <c r="F136" s="62">
        <f>SUMPRODUCT((ISNUMBER(SEARCH("{"&amp;D136&amp;",",INDEX([1]Rohdaten!$A$2:$GG$9999,,MATCH(C136,[1]Rohdaten!$1:$1,)))))+(ISNUMBER(SEARCH(","&amp;D136&amp;",",INDEX([1]Rohdaten!$A$2:$GG$9999,,MATCH(C136,[1]Rohdaten!$1:$1,)))))*1)</f>
        <v>1</v>
      </c>
      <c r="G136" s="4" t="str">
        <f t="shared" si="8"/>
        <v/>
      </c>
    </row>
    <row r="137" spans="1:8" x14ac:dyDescent="0.25">
      <c r="A137" s="42" t="s">
        <v>298</v>
      </c>
      <c r="B137" s="34" t="s">
        <v>308</v>
      </c>
      <c r="C137" s="34" t="s">
        <v>301</v>
      </c>
      <c r="D137" s="41"/>
      <c r="E137" s="41" t="s">
        <v>48</v>
      </c>
      <c r="F137" s="4">
        <f>SUMPRODUCT((INDEX([1]Rohdaten!$A$2:$GG$9999,,MATCH(C137,[1]Rohdaten!$1:$1,))&amp;""=D137&amp;"")*([1]Rohdaten!$A$2:$A$9999&lt;&gt;""))</f>
        <v>99</v>
      </c>
      <c r="G137" s="4">
        <f>IF(MATCH(C137,$C:$C,0)=ROW(C137),SUM(F137:F141),"")</f>
        <v>110</v>
      </c>
      <c r="H137" s="61" t="s">
        <v>233</v>
      </c>
    </row>
    <row r="138" spans="1:8" x14ac:dyDescent="0.25">
      <c r="A138"/>
      <c r="B138"/>
      <c r="C138" t="s">
        <v>301</v>
      </c>
      <c r="D138">
        <v>0</v>
      </c>
      <c r="E138" t="str">
        <f>CONCATENATE(D138," Einrichtungen")</f>
        <v>0 Einrichtungen</v>
      </c>
      <c r="F138" s="4">
        <f>SUMPRODUCT((INDEX([1]Rohdaten!$A$2:$GG$9999,,MATCH(C138,[1]Rohdaten!$1:$1,))&amp;""=D138&amp;"")*([1]Rohdaten!$A$2:$A$9999&lt;&gt;""))</f>
        <v>0</v>
      </c>
      <c r="G138" s="4" t="str">
        <f t="shared" ref="G138:G156" si="9">IF(MATCH(C138,$C:$C,0)=ROW(C138),SUM(F138:F142),"")</f>
        <v/>
      </c>
    </row>
    <row r="139" spans="1:8" x14ac:dyDescent="0.25">
      <c r="A139"/>
      <c r="B139"/>
      <c r="C139" t="s">
        <v>301</v>
      </c>
      <c r="D139">
        <v>1</v>
      </c>
      <c r="E139" t="str">
        <f>CONCATENATE(D139," Einrichtung")</f>
        <v>1 Einrichtung</v>
      </c>
      <c r="F139" s="4">
        <f>SUMPRODUCT((INDEX([1]Rohdaten!$A$2:$GG$9999,,MATCH(C139,[1]Rohdaten!$1:$1,))&gt;D138)*(INDEX([1]Rohdaten!$A$2:$GG$9999,,MATCH(C139,[1]Rohdaten!$1:$1,))&lt;=D139))</f>
        <v>8</v>
      </c>
      <c r="G139" s="4" t="str">
        <f t="shared" si="9"/>
        <v/>
      </c>
    </row>
    <row r="140" spans="1:8" x14ac:dyDescent="0.25">
      <c r="A140"/>
      <c r="B140"/>
      <c r="C140" t="s">
        <v>301</v>
      </c>
      <c r="D140">
        <v>2</v>
      </c>
      <c r="E140" t="str">
        <f t="shared" ref="E140" si="10">CONCATENATE(D140," Einrichtungen")</f>
        <v>2 Einrichtungen</v>
      </c>
      <c r="F140" s="4">
        <f>SUMPRODUCT((INDEX([1]Rohdaten!$A$2:$GG$9999,,MATCH(C140,[1]Rohdaten!$1:$1,))&gt;D139)*(INDEX([1]Rohdaten!$A$2:$GG$9999,,MATCH(C140,[1]Rohdaten!$1:$1,))&lt;=D140))</f>
        <v>1</v>
      </c>
      <c r="G140" s="4" t="str">
        <f t="shared" si="9"/>
        <v/>
      </c>
    </row>
    <row r="141" spans="1:8" x14ac:dyDescent="0.25">
      <c r="A141"/>
      <c r="B141"/>
      <c r="C141" t="s">
        <v>301</v>
      </c>
      <c r="E141" t="str">
        <f>CONCATENATE("mehr als ",D140," Einrichtungen")</f>
        <v>mehr als 2 Einrichtungen</v>
      </c>
      <c r="F141" s="4">
        <f>SUMPRODUCT((INDEX([1]Rohdaten!$A$2:$GG$9999,,MATCH(C141,[1]Rohdaten!$1:$1,))&gt;D140)*([1]Rohdaten!$A$2:$A$9999&lt;&gt;""))</f>
        <v>2</v>
      </c>
      <c r="G141" s="4" t="str">
        <f t="shared" si="9"/>
        <v/>
      </c>
    </row>
    <row r="142" spans="1:8" x14ac:dyDescent="0.25">
      <c r="A142" s="34"/>
      <c r="B142" s="34" t="s">
        <v>302</v>
      </c>
      <c r="C142" s="34" t="s">
        <v>303</v>
      </c>
      <c r="D142" s="34"/>
      <c r="E142" s="41" t="s">
        <v>48</v>
      </c>
      <c r="F142" s="4">
        <f>SUMPRODUCT((INDEX([1]Rohdaten!$A$2:$GG$9999,,MATCH(C142,[1]Rohdaten!$1:$1,))&amp;""=D142&amp;"")*([1]Rohdaten!$A$2:$A$9999&lt;&gt;""))</f>
        <v>99</v>
      </c>
      <c r="G142" s="4">
        <f t="shared" si="9"/>
        <v>110</v>
      </c>
      <c r="H142" s="61" t="s">
        <v>233</v>
      </c>
    </row>
    <row r="143" spans="1:8" x14ac:dyDescent="0.25">
      <c r="A143"/>
      <c r="B143"/>
      <c r="C143" t="s">
        <v>303</v>
      </c>
      <c r="D143">
        <v>0</v>
      </c>
      <c r="E143" t="str">
        <f>CONCATENATE(D143," Einrichtungen")</f>
        <v>0 Einrichtungen</v>
      </c>
      <c r="F143" s="4">
        <f>SUMPRODUCT((INDEX([1]Rohdaten!$A$2:$GG$9999,,MATCH(C143,[1]Rohdaten!$1:$1,))&amp;""=D143&amp;"")*([1]Rohdaten!$A$2:$A$9999&lt;&gt;""))</f>
        <v>1</v>
      </c>
      <c r="G143" s="4" t="str">
        <f t="shared" si="9"/>
        <v/>
      </c>
    </row>
    <row r="144" spans="1:8" x14ac:dyDescent="0.25">
      <c r="A144"/>
      <c r="B144"/>
      <c r="C144" t="s">
        <v>303</v>
      </c>
      <c r="D144">
        <v>1</v>
      </c>
      <c r="E144" t="str">
        <f>CONCATENATE(D144," Einrichtung")</f>
        <v>1 Einrichtung</v>
      </c>
      <c r="F144" s="4">
        <f>SUMPRODUCT((INDEX([1]Rohdaten!$A$2:$GG$9999,,MATCH(C144,[1]Rohdaten!$1:$1,))&gt;D143)*(INDEX([1]Rohdaten!$A$2:$GG$9999,,MATCH(C144,[1]Rohdaten!$1:$1,))&lt;=D144))</f>
        <v>8</v>
      </c>
      <c r="G144" s="4" t="str">
        <f t="shared" si="9"/>
        <v/>
      </c>
    </row>
    <row r="145" spans="1:8" x14ac:dyDescent="0.25">
      <c r="A145"/>
      <c r="B145"/>
      <c r="C145" t="s">
        <v>303</v>
      </c>
      <c r="D145">
        <v>2</v>
      </c>
      <c r="E145" t="str">
        <f t="shared" ref="E145" si="11">CONCATENATE(D145," Einrichtungen")</f>
        <v>2 Einrichtungen</v>
      </c>
      <c r="F145" s="4">
        <f>SUMPRODUCT((INDEX([1]Rohdaten!$A$2:$GG$9999,,MATCH(C145,[1]Rohdaten!$1:$1,))&gt;D144)*(INDEX([1]Rohdaten!$A$2:$GG$9999,,MATCH(C145,[1]Rohdaten!$1:$1,))&lt;=D145))</f>
        <v>2</v>
      </c>
      <c r="G145" s="4" t="str">
        <f t="shared" si="9"/>
        <v/>
      </c>
    </row>
    <row r="146" spans="1:8" x14ac:dyDescent="0.25">
      <c r="A146"/>
      <c r="B146"/>
      <c r="C146" t="s">
        <v>303</v>
      </c>
      <c r="E146" t="str">
        <f>CONCATENATE("mehr als ",D145," Einrichtungen")</f>
        <v>mehr als 2 Einrichtungen</v>
      </c>
      <c r="F146" s="4">
        <f>SUMPRODUCT((INDEX([1]Rohdaten!$A$2:$GG$9999,,MATCH(C146,[1]Rohdaten!$1:$1,))&gt;D145)*([1]Rohdaten!$A$2:$A$9999&lt;&gt;""))</f>
        <v>0</v>
      </c>
      <c r="G146" s="4" t="str">
        <f t="shared" si="9"/>
        <v/>
      </c>
    </row>
    <row r="147" spans="1:8" x14ac:dyDescent="0.25">
      <c r="A147" s="34"/>
      <c r="B147" s="34" t="s">
        <v>306</v>
      </c>
      <c r="C147" s="34" t="s">
        <v>304</v>
      </c>
      <c r="D147" s="34"/>
      <c r="E147" s="41" t="s">
        <v>48</v>
      </c>
      <c r="F147" s="4">
        <f>SUMPRODUCT((INDEX([1]Rohdaten!$A$2:$GG$9999,,MATCH(C147,[1]Rohdaten!$1:$1,))&amp;""=D147&amp;"")*([1]Rohdaten!$A$2:$A$9999&lt;&gt;""))</f>
        <v>99</v>
      </c>
      <c r="G147" s="4">
        <f t="shared" si="9"/>
        <v>110</v>
      </c>
      <c r="H147" s="61" t="s">
        <v>233</v>
      </c>
    </row>
    <row r="148" spans="1:8" x14ac:dyDescent="0.25">
      <c r="A148"/>
      <c r="B148"/>
      <c r="C148" t="s">
        <v>304</v>
      </c>
      <c r="D148">
        <v>0</v>
      </c>
      <c r="E148" t="str">
        <f>CONCATENATE(D148," Einrichtungen")</f>
        <v>0 Einrichtungen</v>
      </c>
      <c r="F148" s="4">
        <f>SUMPRODUCT((INDEX([1]Rohdaten!$A$2:$GG$9999,,MATCH(C148,[1]Rohdaten!$1:$1,))&amp;""=D148&amp;"")*([1]Rohdaten!$A$2:$A$9999&lt;&gt;""))</f>
        <v>7</v>
      </c>
      <c r="G148" s="4" t="str">
        <f t="shared" si="9"/>
        <v/>
      </c>
    </row>
    <row r="149" spans="1:8" x14ac:dyDescent="0.25">
      <c r="A149"/>
      <c r="B149"/>
      <c r="C149" t="s">
        <v>304</v>
      </c>
      <c r="D149">
        <v>1</v>
      </c>
      <c r="E149" t="str">
        <f>CONCATENATE(D149," Einrichtung")</f>
        <v>1 Einrichtung</v>
      </c>
      <c r="F149" s="4">
        <f>SUMPRODUCT((INDEX([1]Rohdaten!$A$2:$GG$9999,,MATCH(C149,[1]Rohdaten!$1:$1,))&gt;D148)*(INDEX([1]Rohdaten!$A$2:$GG$9999,,MATCH(C149,[1]Rohdaten!$1:$1,))&lt;=D149))</f>
        <v>4</v>
      </c>
      <c r="G149" s="4" t="str">
        <f t="shared" si="9"/>
        <v/>
      </c>
    </row>
    <row r="150" spans="1:8" x14ac:dyDescent="0.25">
      <c r="A150"/>
      <c r="B150"/>
      <c r="C150" t="s">
        <v>304</v>
      </c>
      <c r="D150">
        <v>2</v>
      </c>
      <c r="E150" t="str">
        <f t="shared" ref="E150" si="12">CONCATENATE(D150," Einrichtungen")</f>
        <v>2 Einrichtungen</v>
      </c>
      <c r="F150" s="4">
        <f>SUMPRODUCT((INDEX([1]Rohdaten!$A$2:$GG$9999,,MATCH(C150,[1]Rohdaten!$1:$1,))&gt;D149)*(INDEX([1]Rohdaten!$A$2:$GG$9999,,MATCH(C150,[1]Rohdaten!$1:$1,))&lt;=D150))</f>
        <v>0</v>
      </c>
      <c r="G150" s="4" t="str">
        <f t="shared" si="9"/>
        <v/>
      </c>
    </row>
    <row r="151" spans="1:8" x14ac:dyDescent="0.25">
      <c r="A151"/>
      <c r="B151"/>
      <c r="C151" t="s">
        <v>304</v>
      </c>
      <c r="E151" t="str">
        <f>CONCATENATE("mehr als ",D150," Einrichtungen")</f>
        <v>mehr als 2 Einrichtungen</v>
      </c>
      <c r="F151" s="4">
        <f>SUMPRODUCT((INDEX([1]Rohdaten!$A$2:$GG$9999,,MATCH(C151,[1]Rohdaten!$1:$1,))&gt;D150)*([1]Rohdaten!$A$2:$A$9999&lt;&gt;""))</f>
        <v>0</v>
      </c>
      <c r="G151" s="4" t="str">
        <f t="shared" si="9"/>
        <v/>
      </c>
    </row>
    <row r="152" spans="1:8" x14ac:dyDescent="0.25">
      <c r="A152" s="34"/>
      <c r="B152" s="34" t="s">
        <v>305</v>
      </c>
      <c r="C152" s="34" t="s">
        <v>307</v>
      </c>
      <c r="D152" s="34"/>
      <c r="E152" s="41" t="s">
        <v>48</v>
      </c>
      <c r="F152" s="4">
        <f>SUMPRODUCT((INDEX([1]Rohdaten!$A$2:$GG$9999,,MATCH(C152,[1]Rohdaten!$1:$1,))&amp;""=D152&amp;"")*([1]Rohdaten!$A$2:$A$9999&lt;&gt;""))</f>
        <v>99</v>
      </c>
      <c r="G152" s="4">
        <f t="shared" si="9"/>
        <v>110</v>
      </c>
      <c r="H152" s="61" t="s">
        <v>233</v>
      </c>
    </row>
    <row r="153" spans="1:8" x14ac:dyDescent="0.25">
      <c r="A153"/>
      <c r="B153"/>
      <c r="C153" t="s">
        <v>307</v>
      </c>
      <c r="D153">
        <v>0</v>
      </c>
      <c r="E153" t="str">
        <f>CONCATENATE(D153," Einrichtungen")</f>
        <v>0 Einrichtungen</v>
      </c>
      <c r="F153" s="4">
        <f>SUMPRODUCT((INDEX([1]Rohdaten!$A$2:$GG$9999,,MATCH(C153,[1]Rohdaten!$1:$1,))&amp;""=D153&amp;"")*([1]Rohdaten!$A$2:$A$9999&lt;&gt;""))</f>
        <v>11</v>
      </c>
      <c r="G153" s="4" t="str">
        <f t="shared" si="9"/>
        <v/>
      </c>
      <c r="H153" s="52"/>
    </row>
    <row r="154" spans="1:8" x14ac:dyDescent="0.25">
      <c r="A154"/>
      <c r="B154"/>
      <c r="C154" t="s">
        <v>307</v>
      </c>
      <c r="D154">
        <v>1</v>
      </c>
      <c r="E154" t="str">
        <f>CONCATENATE(D154," Einrichtung")</f>
        <v>1 Einrichtung</v>
      </c>
      <c r="F154" s="4">
        <f>SUMPRODUCT((INDEX([1]Rohdaten!$A$2:$GG$9999,,MATCH(C154,[1]Rohdaten!$1:$1,))&gt;D153)*(INDEX([1]Rohdaten!$A$2:$GG$9999,,MATCH(C154,[1]Rohdaten!$1:$1,))&lt;=D154))</f>
        <v>0</v>
      </c>
      <c r="G154" s="4" t="str">
        <f t="shared" si="9"/>
        <v/>
      </c>
      <c r="H154" s="52"/>
    </row>
    <row r="155" spans="1:8" x14ac:dyDescent="0.25">
      <c r="A155"/>
      <c r="B155"/>
      <c r="C155" t="s">
        <v>307</v>
      </c>
      <c r="D155">
        <v>2</v>
      </c>
      <c r="E155" t="str">
        <f t="shared" ref="E155" si="13">CONCATENATE(D155," Einrichtungen")</f>
        <v>2 Einrichtungen</v>
      </c>
      <c r="F155" s="4">
        <f>SUMPRODUCT((INDEX([1]Rohdaten!$A$2:$GG$9999,,MATCH(C155,[1]Rohdaten!$1:$1,))&gt;D154)*(INDEX([1]Rohdaten!$A$2:$GG$9999,,MATCH(C155,[1]Rohdaten!$1:$1,))&lt;=D155))</f>
        <v>0</v>
      </c>
      <c r="G155" s="4" t="str">
        <f t="shared" si="9"/>
        <v/>
      </c>
    </row>
    <row r="156" spans="1:8" x14ac:dyDescent="0.25">
      <c r="A156"/>
      <c r="B156"/>
      <c r="C156" t="s">
        <v>307</v>
      </c>
      <c r="E156" t="str">
        <f>CONCATENATE("mehr als ",D155," Einrichtungen")</f>
        <v>mehr als 2 Einrichtungen</v>
      </c>
      <c r="F156" s="4">
        <f>SUMPRODUCT((INDEX([1]Rohdaten!$A$2:$GG$9999,,MATCH(C156,[1]Rohdaten!$1:$1,))&gt;D155)*([1]Rohdaten!$A$2:$A$9999&lt;&gt;""))</f>
        <v>0</v>
      </c>
      <c r="G156" s="4" t="str">
        <f t="shared" si="9"/>
        <v/>
      </c>
    </row>
  </sheetData>
  <pageMargins left="0.7" right="0.7" top="0.78740157499999996" bottom="0.78740157499999996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1:N22"/>
  <sheetViews>
    <sheetView topLeftCell="B1" workbookViewId="0">
      <selection activeCell="M1" sqref="M1:N21"/>
    </sheetView>
  </sheetViews>
  <sheetFormatPr baseColWidth="10" defaultRowHeight="15" x14ac:dyDescent="0.25"/>
  <cols>
    <col min="5" max="5" width="41.85546875" bestFit="1" customWidth="1"/>
  </cols>
  <sheetData>
    <row r="1" spans="4:14" x14ac:dyDescent="0.25">
      <c r="D1">
        <v>1</v>
      </c>
      <c r="E1" t="s">
        <v>165</v>
      </c>
      <c r="M1">
        <v>1</v>
      </c>
      <c r="N1" t="s">
        <v>201</v>
      </c>
    </row>
    <row r="2" spans="4:14" x14ac:dyDescent="0.25">
      <c r="D2">
        <v>2</v>
      </c>
      <c r="E2" t="s">
        <v>166</v>
      </c>
      <c r="H2" t="s">
        <v>72</v>
      </c>
      <c r="M2">
        <v>2</v>
      </c>
      <c r="N2" t="s">
        <v>202</v>
      </c>
    </row>
    <row r="3" spans="4:14" x14ac:dyDescent="0.25">
      <c r="D3">
        <v>3</v>
      </c>
      <c r="E3" t="s">
        <v>167</v>
      </c>
      <c r="H3" t="s">
        <v>192</v>
      </c>
      <c r="M3">
        <v>3</v>
      </c>
      <c r="N3" t="s">
        <v>203</v>
      </c>
    </row>
    <row r="4" spans="4:14" x14ac:dyDescent="0.25">
      <c r="D4">
        <v>4</v>
      </c>
      <c r="E4" t="s">
        <v>168</v>
      </c>
      <c r="H4" t="s">
        <v>193</v>
      </c>
      <c r="M4">
        <v>4</v>
      </c>
      <c r="N4" t="s">
        <v>204</v>
      </c>
    </row>
    <row r="5" spans="4:14" x14ac:dyDescent="0.25">
      <c r="D5">
        <v>5</v>
      </c>
      <c r="E5" t="s">
        <v>172</v>
      </c>
      <c r="H5" t="s">
        <v>194</v>
      </c>
      <c r="M5">
        <v>5</v>
      </c>
      <c r="N5" t="s">
        <v>205</v>
      </c>
    </row>
    <row r="6" spans="4:14" x14ac:dyDescent="0.25">
      <c r="D6">
        <v>6</v>
      </c>
      <c r="E6" t="s">
        <v>173</v>
      </c>
      <c r="H6" t="s">
        <v>195</v>
      </c>
      <c r="M6">
        <v>6</v>
      </c>
      <c r="N6" t="s">
        <v>206</v>
      </c>
    </row>
    <row r="7" spans="4:14" x14ac:dyDescent="0.25">
      <c r="D7">
        <v>7</v>
      </c>
      <c r="E7" t="s">
        <v>174</v>
      </c>
      <c r="H7" t="s">
        <v>196</v>
      </c>
      <c r="M7">
        <v>7</v>
      </c>
      <c r="N7" t="s">
        <v>207</v>
      </c>
    </row>
    <row r="8" spans="4:14" x14ac:dyDescent="0.25">
      <c r="D8">
        <v>8</v>
      </c>
      <c r="E8" t="s">
        <v>175</v>
      </c>
      <c r="H8" t="s">
        <v>197</v>
      </c>
      <c r="M8">
        <v>8</v>
      </c>
      <c r="N8" t="s">
        <v>208</v>
      </c>
    </row>
    <row r="9" spans="4:14" x14ac:dyDescent="0.25">
      <c r="D9">
        <v>9</v>
      </c>
      <c r="E9" t="s">
        <v>176</v>
      </c>
      <c r="M9">
        <v>9</v>
      </c>
      <c r="N9" t="s">
        <v>209</v>
      </c>
    </row>
    <row r="10" spans="4:14" x14ac:dyDescent="0.25">
      <c r="D10">
        <v>10</v>
      </c>
      <c r="E10" t="s">
        <v>177</v>
      </c>
      <c r="M10">
        <v>10</v>
      </c>
      <c r="N10" t="s">
        <v>210</v>
      </c>
    </row>
    <row r="11" spans="4:14" x14ac:dyDescent="0.25">
      <c r="D11">
        <v>11</v>
      </c>
      <c r="E11" t="s">
        <v>178</v>
      </c>
      <c r="M11">
        <v>11</v>
      </c>
      <c r="N11" t="s">
        <v>211</v>
      </c>
    </row>
    <row r="12" spans="4:14" x14ac:dyDescent="0.25">
      <c r="D12">
        <v>12</v>
      </c>
      <c r="E12" t="s">
        <v>179</v>
      </c>
      <c r="M12">
        <v>12</v>
      </c>
      <c r="N12" t="s">
        <v>212</v>
      </c>
    </row>
    <row r="13" spans="4:14" x14ac:dyDescent="0.25">
      <c r="D13">
        <v>13</v>
      </c>
      <c r="E13" t="s">
        <v>180</v>
      </c>
      <c r="M13">
        <v>13</v>
      </c>
      <c r="N13" t="s">
        <v>213</v>
      </c>
    </row>
    <row r="14" spans="4:14" x14ac:dyDescent="0.25">
      <c r="D14">
        <v>14</v>
      </c>
      <c r="E14" t="s">
        <v>181</v>
      </c>
      <c r="M14">
        <v>14</v>
      </c>
      <c r="N14" t="s">
        <v>214</v>
      </c>
    </row>
    <row r="15" spans="4:14" x14ac:dyDescent="0.25">
      <c r="D15">
        <v>15</v>
      </c>
      <c r="E15" t="s">
        <v>182</v>
      </c>
      <c r="M15">
        <v>15</v>
      </c>
      <c r="N15" t="s">
        <v>215</v>
      </c>
    </row>
    <row r="16" spans="4:14" x14ac:dyDescent="0.25">
      <c r="D16">
        <v>16</v>
      </c>
      <c r="E16" t="s">
        <v>183</v>
      </c>
      <c r="M16">
        <v>16</v>
      </c>
      <c r="N16" t="s">
        <v>216</v>
      </c>
    </row>
    <row r="17" spans="4:14" x14ac:dyDescent="0.25">
      <c r="D17">
        <v>17</v>
      </c>
      <c r="E17" t="s">
        <v>184</v>
      </c>
      <c r="M17">
        <v>17</v>
      </c>
      <c r="N17" t="s">
        <v>217</v>
      </c>
    </row>
    <row r="18" spans="4:14" x14ac:dyDescent="0.25">
      <c r="D18">
        <v>18</v>
      </c>
      <c r="E18" t="s">
        <v>185</v>
      </c>
      <c r="M18">
        <v>18</v>
      </c>
      <c r="N18" t="s">
        <v>218</v>
      </c>
    </row>
    <row r="19" spans="4:14" x14ac:dyDescent="0.25">
      <c r="D19">
        <v>19</v>
      </c>
      <c r="E19" t="s">
        <v>186</v>
      </c>
      <c r="M19">
        <v>19</v>
      </c>
      <c r="N19" t="s">
        <v>219</v>
      </c>
    </row>
    <row r="20" spans="4:14" x14ac:dyDescent="0.25">
      <c r="D20">
        <v>20</v>
      </c>
      <c r="E20" t="s">
        <v>187</v>
      </c>
      <c r="M20">
        <v>20</v>
      </c>
      <c r="N20" t="s">
        <v>220</v>
      </c>
    </row>
    <row r="21" spans="4:14" x14ac:dyDescent="0.25">
      <c r="D21">
        <v>21</v>
      </c>
      <c r="E21" t="s">
        <v>188</v>
      </c>
      <c r="M21">
        <v>21</v>
      </c>
      <c r="N21" t="s">
        <v>221</v>
      </c>
    </row>
    <row r="22" spans="4:14" x14ac:dyDescent="0.25">
      <c r="D22">
        <v>22</v>
      </c>
      <c r="E22" t="s">
        <v>189</v>
      </c>
    </row>
  </sheetData>
  <sortState ref="E1:E27">
    <sortCondition ref="E1"/>
  </sortState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H24"/>
  <sheetViews>
    <sheetView workbookViewId="0">
      <selection activeCell="A15" sqref="A15:A24"/>
    </sheetView>
  </sheetViews>
  <sheetFormatPr baseColWidth="10" defaultRowHeight="15" x14ac:dyDescent="0.25"/>
  <sheetData>
    <row r="2" spans="1:8" x14ac:dyDescent="0.25">
      <c r="A2" s="54" t="s">
        <v>191</v>
      </c>
      <c r="B2" s="28"/>
      <c r="C2" s="27" t="s">
        <v>190</v>
      </c>
      <c r="D2" s="25" t="s">
        <v>136</v>
      </c>
      <c r="E2" s="25" t="s">
        <v>48</v>
      </c>
      <c r="F2" s="4">
        <f>SUMPRODUCT((INDEX([1]Rohdaten!$A$2:$GG$9999,,MATCH(C2,[1]Rohdaten!$1:$1,))&amp;""=D2&amp;"")*([1]Rohdaten!$A$2:$A$9999&lt;&gt;""))</f>
        <v>0</v>
      </c>
      <c r="G2" s="4"/>
      <c r="H2" s="29" t="s">
        <v>232</v>
      </c>
    </row>
    <row r="3" spans="1:8" x14ac:dyDescent="0.25">
      <c r="B3" s="2"/>
      <c r="C3" s="53" t="s">
        <v>190</v>
      </c>
      <c r="D3" s="3">
        <v>0</v>
      </c>
      <c r="E3" t="s">
        <v>192</v>
      </c>
      <c r="F3" s="4">
        <f>SUMPRODUCT((INDEX([1]Rohdaten!$A$2:$GG$9999,,MATCH(C3,[1]Rohdaten!$1:$1,))&amp;""=D3&amp;"")*([1]Rohdaten!$A$2:$A$9999&lt;&gt;""))</f>
        <v>0</v>
      </c>
      <c r="G3" s="4" t="str">
        <f>IF(MATCH(C3,$C$2:$C$8,0)=ROW(C3),SUM(F3:F5),"")</f>
        <v/>
      </c>
    </row>
    <row r="4" spans="1:8" x14ac:dyDescent="0.25">
      <c r="B4" s="2"/>
      <c r="C4" s="53" t="s">
        <v>190</v>
      </c>
      <c r="D4" s="3">
        <v>1</v>
      </c>
      <c r="E4" t="s">
        <v>193</v>
      </c>
      <c r="F4" s="4">
        <f>SUMPRODUCT((INDEX([1]Rohdaten!$A$2:$GG$9999,,MATCH(C4,[1]Rohdaten!$1:$1,))&amp;""=D4&amp;"")*([1]Rohdaten!$A$2:$A$9999&lt;&gt;""))</f>
        <v>0</v>
      </c>
      <c r="G4" s="4" t="str">
        <f>IF(MATCH(C4,$C$2:$C$8,0)=ROW(C4),SUM(F4:F6),"")</f>
        <v/>
      </c>
    </row>
    <row r="5" spans="1:8" x14ac:dyDescent="0.25">
      <c r="B5" s="2"/>
      <c r="C5" s="53" t="s">
        <v>190</v>
      </c>
      <c r="D5" s="3">
        <v>2</v>
      </c>
      <c r="E5" t="s">
        <v>194</v>
      </c>
      <c r="F5" s="4">
        <f>SUMPRODUCT((INDEX([1]Rohdaten!$A$2:$GG$9999,,MATCH(C5,[1]Rohdaten!$1:$1,))&amp;""=D5&amp;"")*([1]Rohdaten!$A$2:$A$9999&lt;&gt;""))</f>
        <v>0</v>
      </c>
      <c r="G5" s="4" t="str">
        <f>IF(MATCH(C5,$C$2:$C$8,0)=ROW(C5),SUM(F5:F7),"")</f>
        <v/>
      </c>
    </row>
    <row r="6" spans="1:8" x14ac:dyDescent="0.25">
      <c r="B6" s="2"/>
      <c r="C6" s="53" t="s">
        <v>190</v>
      </c>
      <c r="D6" s="3">
        <v>3</v>
      </c>
      <c r="E6" t="s">
        <v>195</v>
      </c>
      <c r="F6" s="4">
        <f>SUMPRODUCT((INDEX([1]Rohdaten!$A$2:$GG$9999,,MATCH(C6,[1]Rohdaten!$1:$1,))&amp;""=D6&amp;"")*([1]Rohdaten!$A$2:$A$9999&lt;&gt;""))</f>
        <v>0</v>
      </c>
      <c r="G6" s="4" t="str">
        <f>IF(MATCH(C6,$C$2:$C$8,0)=ROW(C6),SUM(F6:F8),"")</f>
        <v/>
      </c>
    </row>
    <row r="7" spans="1:8" x14ac:dyDescent="0.25">
      <c r="B7" s="2"/>
      <c r="C7" s="53" t="s">
        <v>190</v>
      </c>
      <c r="D7" s="3">
        <v>4</v>
      </c>
      <c r="E7" t="s">
        <v>196</v>
      </c>
      <c r="F7" s="4">
        <f>SUMPRODUCT((INDEX([1]Rohdaten!$A$2:$GG$9999,,MATCH(C7,[1]Rohdaten!$1:$1,))&amp;""=D7&amp;"")*([1]Rohdaten!$A$2:$A$9999&lt;&gt;""))</f>
        <v>0</v>
      </c>
      <c r="G7" s="4" t="str">
        <f>IF(MATCH(C7,$C$2:$C$8,0)=ROW(C7),SUM(F7:F8),"")</f>
        <v/>
      </c>
    </row>
    <row r="8" spans="1:8" x14ac:dyDescent="0.25">
      <c r="B8" s="2"/>
      <c r="C8" s="53" t="s">
        <v>190</v>
      </c>
      <c r="D8" s="3">
        <v>5</v>
      </c>
      <c r="E8" t="s">
        <v>197</v>
      </c>
      <c r="F8" s="4">
        <f>SUMPRODUCT((INDEX([1]Rohdaten!$A$2:$GG$9999,,MATCH(C8,[1]Rohdaten!$1:$1,))&amp;""=D8&amp;"")*([1]Rohdaten!$A$2:$A$9999&lt;&gt;""))</f>
        <v>0</v>
      </c>
      <c r="G8" s="4" t="str">
        <f>IF(MATCH(C8,$C$2:$C$8,0)=ROW(C8),SUM(F8:F8),"")</f>
        <v/>
      </c>
    </row>
    <row r="14" spans="1:8" x14ac:dyDescent="0.25">
      <c r="A14" t="s">
        <v>72</v>
      </c>
    </row>
    <row r="15" spans="1:8" x14ac:dyDescent="0.25">
      <c r="A15" t="s">
        <v>246</v>
      </c>
    </row>
    <row r="16" spans="1:8" x14ac:dyDescent="0.25">
      <c r="A16" t="s">
        <v>247</v>
      </c>
    </row>
    <row r="17" spans="1:1" x14ac:dyDescent="0.25">
      <c r="A17" t="s">
        <v>248</v>
      </c>
    </row>
    <row r="18" spans="1:1" x14ac:dyDescent="0.25">
      <c r="A18" t="s">
        <v>249</v>
      </c>
    </row>
    <row r="19" spans="1:1" x14ac:dyDescent="0.25">
      <c r="A19" t="s">
        <v>250</v>
      </c>
    </row>
    <row r="20" spans="1:1" x14ac:dyDescent="0.25">
      <c r="A20" t="s">
        <v>251</v>
      </c>
    </row>
    <row r="21" spans="1:1" x14ac:dyDescent="0.25">
      <c r="A21" t="s">
        <v>252</v>
      </c>
    </row>
    <row r="22" spans="1:1" x14ac:dyDescent="0.25">
      <c r="A22" t="s">
        <v>253</v>
      </c>
    </row>
    <row r="23" spans="1:1" x14ac:dyDescent="0.25">
      <c r="A23" t="s">
        <v>254</v>
      </c>
    </row>
    <row r="24" spans="1:1" x14ac:dyDescent="0.25">
      <c r="A24" t="s">
        <v>255</v>
      </c>
    </row>
  </sheetData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5</vt:i4>
      </vt:variant>
    </vt:vector>
  </HeadingPairs>
  <TitlesOfParts>
    <vt:vector size="5" baseType="lpstr">
      <vt:lpstr>Überblick</vt:lpstr>
      <vt:lpstr>ESF-Ausw</vt:lpstr>
      <vt:lpstr>QE-Ausw</vt:lpstr>
      <vt:lpstr>Tabelle1</vt:lpstr>
      <vt:lpstr>Textfelder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 Gregersen</dc:creator>
  <cp:lastModifiedBy>Jan Gregersen</cp:lastModifiedBy>
  <cp:lastPrinted>2018-04-20T14:21:09Z</cp:lastPrinted>
  <dcterms:created xsi:type="dcterms:W3CDTF">2017-09-08T09:59:30Z</dcterms:created>
  <dcterms:modified xsi:type="dcterms:W3CDTF">2018-04-20T14:21:17Z</dcterms:modified>
</cp:coreProperties>
</file>