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jpeg" ContentType="image/jpeg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Überblick" sheetId="1" state="visible" r:id="rId2"/>
    <sheet name="ESF-Ausw" sheetId="2" state="visible" r:id="rId3"/>
    <sheet name="EC-Ausw" sheetId="3" state="visible" r:id="rId4"/>
    <sheet name="EC-Sprache" sheetId="4" state="visible" r:id="rId5"/>
    <sheet name="Rohdaten" sheetId="5" state="visible" r:id="rId6"/>
    <sheet name="Metadaten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<sst xmlns="http://schemas.openxmlformats.org/spreadsheetml/2006/main" count="1192" uniqueCount="459">
  <si>
    <t xml:space="preserve">Stiftung  SPI</t>
  </si>
  <si>
    <t xml:space="preserve">Auswertung der Teilnehmenden im ESF-Programm</t>
  </si>
  <si>
    <t xml:space="preserve">Elternchance - Familien früh für Bildung gewinnen</t>
  </si>
  <si>
    <t xml:space="preserve">Angaben zur Auswertung</t>
  </si>
  <si>
    <t xml:space="preserve">(V1.3)</t>
  </si>
  <si>
    <t xml:space="preserve">Programmkürzel</t>
  </si>
  <si>
    <t xml:space="preserve">Datenbestand vom</t>
  </si>
  <si>
    <t xml:space="preserve">Zeitraum von</t>
  </si>
  <si>
    <t xml:space="preserve">Zeitraum bis</t>
  </si>
  <si>
    <t xml:space="preserve">Anzahl der Teilnahmen</t>
  </si>
  <si>
    <t xml:space="preserve">Anzahl der Austritte</t>
  </si>
  <si>
    <t xml:space="preserve">Outputindikator</t>
  </si>
  <si>
    <t xml:space="preserve">Allgemeine ESF-Fragen zum Eintritt</t>
  </si>
  <si>
    <t xml:space="preserve">Geschlecht</t>
  </si>
  <si>
    <t xml:space="preserve">absolut</t>
  </si>
  <si>
    <t xml:space="preserve">in %</t>
  </si>
  <si>
    <t xml:space="preserve">Eintrittsalter</t>
  </si>
  <si>
    <t xml:space="preserve">Weitere Angaben zum Status bei Eintritt</t>
  </si>
  <si>
    <t xml:space="preserve">Generierte ESF Indikatoren zum Erwerbsstatus</t>
  </si>
  <si>
    <r>
      <rPr>
        <i val="true"/>
        <sz val="11"/>
        <color rgb="FF000000"/>
        <rFont val="Calibri"/>
        <family val="2"/>
        <charset val="1"/>
      </rPr>
      <t xml:space="preserve">Hinweis: Aus den Angaben zum Erwerbsstatus müssen alle Personen </t>
    </r>
    <r>
      <rPr>
        <i val="true"/>
        <u val="single"/>
        <sz val="11"/>
        <color rgb="FF000000"/>
        <rFont val="Calibri"/>
        <family val="2"/>
        <charset val="1"/>
      </rPr>
      <t xml:space="preserve">einer</t>
    </r>
    <r>
      <rPr>
        <i val="true"/>
        <sz val="11"/>
        <color rgb="FF000000"/>
        <rFont val="Calibri"/>
        <family val="2"/>
        <charset val="1"/>
      </rPr>
      <t xml:space="preserve"> der Gruppen zugeordnet werden.</t>
    </r>
  </si>
  <si>
    <t xml:space="preserve">Bildungs- und Berufsabschluss</t>
  </si>
  <si>
    <t xml:space="preserve">Höchster Schulabschluss</t>
  </si>
  <si>
    <t xml:space="preserve">Soziale Benachteiligungen/individuelle Beeinträchtigungen</t>
  </si>
  <si>
    <t xml:space="preserve">Programmspezifische Fragen zum Eintritt</t>
  </si>
  <si>
    <t xml:space="preserve">Ergebnisindikator</t>
  </si>
  <si>
    <t xml:space="preserve">Allgemeine ESF-Fragen zum Austritt</t>
  </si>
  <si>
    <t xml:space="preserve">Hinweis: Die folgenden Items zum Erwerbstatus werden jeweils mit ja/nein beantwortet. Die Summme entspricht somit nicht der Anzahl der Austritte.</t>
  </si>
  <si>
    <t xml:space="preserve">Generierte ESF-Ergebnisinidkatoren (Statusveränderung)</t>
  </si>
  <si>
    <t xml:space="preserve">Programmspezifische Fragen zum Austritt</t>
  </si>
  <si>
    <t xml:space="preserve">Name</t>
  </si>
  <si>
    <t xml:space="preserve">Label</t>
  </si>
  <si>
    <t xml:space="preserve">Wert</t>
  </si>
  <si>
    <t xml:space="preserve">Bedeutung</t>
  </si>
  <si>
    <t xml:space="preserve">Anzahl</t>
  </si>
  <si>
    <t xml:space="preserve">Prüfung</t>
  </si>
  <si>
    <t xml:space="preserve">Eintritte</t>
  </si>
  <si>
    <t xml:space="preserve">ESF spezifisch</t>
  </si>
  <si>
    <t xml:space="preserve">gender</t>
  </si>
  <si>
    <t xml:space="preserve">keine Angabe</t>
  </si>
  <si>
    <t xml:space="preserve">weiblich</t>
  </si>
  <si>
    <t xml:space="preserve">männlich</t>
  </si>
  <si>
    <t xml:space="preserve">Schwerbehindertenausweis</t>
  </si>
  <si>
    <t xml:space="preserve">da_disabled</t>
  </si>
  <si>
    <t xml:space="preserve">Nein</t>
  </si>
  <si>
    <t xml:space="preserve">Ja</t>
  </si>
  <si>
    <t xml:space="preserve">Eltern(teil) nicht Deutschland geboren</t>
  </si>
  <si>
    <t xml:space="preserve">da_migrant</t>
  </si>
  <si>
    <t xml:space="preserve">anerkannte Minderheit</t>
  </si>
  <si>
    <t xml:space="preserve">da_minority</t>
  </si>
  <si>
    <t xml:space="preserve">Sonstige Benachteiligungen</t>
  </si>
  <si>
    <t xml:space="preserve">da_other_disadvantage</t>
  </si>
  <si>
    <t xml:space="preserve">Wohnlungslos</t>
  </si>
  <si>
    <t xml:space="preserve">da_resident</t>
  </si>
  <si>
    <t xml:space="preserve">edu_attainment_school</t>
  </si>
  <si>
    <t xml:space="preserve">(Noch) kein Schulabschluss und mindestens 4 Jahre eine Schule besucht</t>
  </si>
  <si>
    <t xml:space="preserve">(Noch) kein Schulabschluss und weniger als 4 Jahre eine Schule besucht</t>
  </si>
  <si>
    <t xml:space="preserve">Förderschulabschluss</t>
  </si>
  <si>
    <t xml:space="preserve">Hauptschulabschluss</t>
  </si>
  <si>
    <t xml:space="preserve">Mittlerer Schulabschluss (Realschulabschluss, Fachoberschulreife)</t>
  </si>
  <si>
    <t xml:space="preserve">BVJ/Berufsorientierungsjahr/Ausbildungsvorbereitungsjahr </t>
  </si>
  <si>
    <t xml:space="preserve"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</si>
  <si>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</si>
  <si>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</si>
  <si>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 xml:space="preserve">(Noch) kein Schulabschluss, Dauer des Schulbesuchs unbek.</t>
  </si>
  <si>
    <t xml:space="preserve">Höchster Berufsabschluss</t>
  </si>
  <si>
    <t xml:space="preserve">edu_attainment_vocational</t>
  </si>
  <si>
    <t xml:space="preserve">(Noch) keine abgeschlossene Berufsausbildung</t>
  </si>
  <si>
    <t xml:space="preserve">(Außer-)betriebliche Lehre/Ausbildung, Berufsfachschule, sonst. schulische BA</t>
  </si>
  <si>
    <t xml:space="preserve">Fachhochschulabschluss Bachelor/Diplom, Meisterbrief oder  gleichwertiges Zertifikat</t>
  </si>
  <si>
    <t xml:space="preserve">(Fach-)Hochschulabschluss Master, Diplom-Universitätsstudiengang</t>
  </si>
  <si>
    <t xml:space="preserve">Promotion</t>
  </si>
  <si>
    <t xml:space="preserve">Unterhaltsberechtigte Kinder</t>
  </si>
  <si>
    <t xml:space="preserve">hh_dependentchildren</t>
  </si>
  <si>
    <t xml:space="preserve">Weitere Erwerbspersonen im HH</t>
  </si>
  <si>
    <t xml:space="preserve">hh_employed</t>
  </si>
  <si>
    <t xml:space="preserve">Alleinerziehend</t>
  </si>
  <si>
    <t xml:space="preserve">hh_singleparent_depended</t>
  </si>
  <si>
    <t xml:space="preserve">Arbeitslosengeld</t>
  </si>
  <si>
    <t xml:space="preserve">lm_employment_supportpurchased</t>
  </si>
  <si>
    <t xml:space="preserve">Nicht angegeben</t>
  </si>
  <si>
    <t xml:space="preserve">Ja, von der Agentur für Arbeit (Arbeitslosengeld)</t>
  </si>
  <si>
    <t xml:space="preserve">Ja, vom Jobcenter (Arbeitslosengeld II/Hartz IV)</t>
  </si>
  <si>
    <t xml:space="preserve">Ja, gleichzeitiger Bezug von Arbeitslosengeld I und Arbeitslosengeld II</t>
  </si>
  <si>
    <t xml:space="preserve">Arbeitslos</t>
  </si>
  <si>
    <t xml:space="preserve">lm_employment_category_unemployed</t>
  </si>
  <si>
    <t xml:space="preserve">Arbeitssuchend</t>
  </si>
  <si>
    <t xml:space="preserve">lm_employment_category_lookingforwork</t>
  </si>
  <si>
    <t xml:space="preserve">Erwerbstätig</t>
  </si>
  <si>
    <t xml:space="preserve">lm_employment_category_employed</t>
  </si>
  <si>
    <t xml:space="preserve">Vollzeit erwerbstätig</t>
  </si>
  <si>
    <t xml:space="preserve">Teilzeit erwerbstätig</t>
  </si>
  <si>
    <t xml:space="preserve">Geringfügig beschäftigt</t>
  </si>
  <si>
    <t xml:space="preserve">lm_employment_category_underemployed</t>
  </si>
  <si>
    <t xml:space="preserve">Selbständig</t>
  </si>
  <si>
    <t xml:space="preserve">lm_employment_category_selfemployed</t>
  </si>
  <si>
    <t xml:space="preserve">Allgemeinb. Schule</t>
  </si>
  <si>
    <t xml:space="preserve">lm_employment_category_school</t>
  </si>
  <si>
    <t xml:space="preserve">Auszubildende im Betrieb</t>
  </si>
  <si>
    <t xml:space="preserve">lm_employment_category_education_enterprise</t>
  </si>
  <si>
    <t xml:space="preserve">In schulischer oder außerbetriebl. Ausb.</t>
  </si>
  <si>
    <t xml:space="preserve">lm_employment_category_education_school</t>
  </si>
  <si>
    <t xml:space="preserve">Vollzeitstudent</t>
  </si>
  <si>
    <t xml:space="preserve">lm_employment_category_fulltime_student</t>
  </si>
  <si>
    <t xml:space="preserve">Nicht enthalten</t>
  </si>
  <si>
    <t xml:space="preserve">Sonstigen Aus- und Weiterbildung</t>
  </si>
  <si>
    <t xml:space="preserve">lm_employment_category_training</t>
  </si>
  <si>
    <t xml:space="preserve">In Elternzeit</t>
  </si>
  <si>
    <t xml:space="preserve">lm_employment_category_inactive</t>
  </si>
  <si>
    <t xml:space="preserve">age</t>
  </si>
  <si>
    <t xml:space="preserve">unter 20</t>
  </si>
  <si>
    <t xml:space="preserve">20 bis 29</t>
  </si>
  <si>
    <t xml:space="preserve">30 bis 39</t>
  </si>
  <si>
    <t xml:space="preserve">ab 40</t>
  </si>
  <si>
    <t xml:space="preserve">Migration</t>
  </si>
  <si>
    <t xml:space="preserve">In Deutschland geboren</t>
  </si>
  <si>
    <t xml:space="preserve">born_germany</t>
  </si>
  <si>
    <t xml:space="preserve">Austritte</t>
  </si>
  <si>
    <t xml:space="preserve">Programmübergreifend Austritt</t>
  </si>
  <si>
    <t xml:space="preserve">Vorzeitig ausgetreten</t>
  </si>
  <si>
    <t xml:space="preserve">status_end_measure</t>
  </si>
  <si>
    <t xml:space="preserve">Arbeit aufgenommen oder selbstständig</t>
  </si>
  <si>
    <t xml:space="preserve">new_job_or_self_employed</t>
  </si>
  <si>
    <t xml:space="preserve">in schulischer/beruflicher Bildung</t>
  </si>
  <si>
    <t xml:space="preserve">school_job_education</t>
  </si>
  <si>
    <t xml:space="preserve">neu arbeitsuchend</t>
  </si>
  <si>
    <t xml:space="preserve">new_job_search</t>
  </si>
  <si>
    <t xml:space="preserve">Qualifizierung erhalten</t>
  </si>
  <si>
    <t xml:space="preserve">new_qualification</t>
  </si>
  <si>
    <t xml:space="preserve">Gemeinsame Indikatoren</t>
  </si>
  <si>
    <t xml:space="preserve">Programmübergreifende Indikatoren</t>
  </si>
  <si>
    <t xml:space="preserve">Arbeitslose</t>
  </si>
  <si>
    <t xml:space="preserve">CO01</t>
  </si>
  <si>
    <t xml:space="preserve">Langzeitarbeitslose</t>
  </si>
  <si>
    <t xml:space="preserve">CO02</t>
  </si>
  <si>
    <t xml:space="preserve">Nichterwerbstätige</t>
  </si>
  <si>
    <t xml:space="preserve">CO03</t>
  </si>
  <si>
    <t xml:space="preserve">Nichterwerbstätige, die keine schulische oder berufliche Bildung absolvieren</t>
  </si>
  <si>
    <t xml:space="preserve">CO04</t>
  </si>
  <si>
    <t xml:space="preserve">Erwerbstätige, auch Selbständige</t>
  </si>
  <si>
    <t xml:space="preserve">CO05</t>
  </si>
  <si>
    <t xml:space="preserve">Unter 25-Jährige</t>
  </si>
  <si>
    <t xml:space="preserve">CO06</t>
  </si>
  <si>
    <t xml:space="preserve">Über 54-Jährige, die arbeitslos sind, einschließlich Langzeitarbeitsloser, oder die nicht erwerbstätig sind und keine schulische oder berufliche Bildung absolvieren (CO08)</t>
  </si>
  <si>
    <t xml:space="preserve">CO07</t>
  </si>
  <si>
    <t xml:space="preserve">CO08</t>
  </si>
  <si>
    <t xml:space="preserve">Mit Grundbildung (ISCED 1) oder Sekundarbildung Unterstufe (ISCED 2) (CO09)</t>
  </si>
  <si>
    <t xml:space="preserve">CO09</t>
  </si>
  <si>
    <t xml:space="preserve">Mit Sekundarbildung Oberstufe (ISCED 3) oder postsekundärer Bildung (ISCED 4) (CO10)</t>
  </si>
  <si>
    <t xml:space="preserve">CO10</t>
  </si>
  <si>
    <t xml:space="preserve">Mit tertiärer Bildung (ISCED 5 bis 8) (CO11)</t>
  </si>
  <si>
    <t xml:space="preserve">CO11</t>
  </si>
  <si>
    <t xml:space="preserve">Migranten, Teilnehmer ausländischer Herkunft, Angehörige von Minderheiten (u.a. marginalisierte Gemeinschaften, wie etwa die Roma) (CO15)</t>
  </si>
  <si>
    <t xml:space="preserve">CO15</t>
  </si>
  <si>
    <t xml:space="preserve">Teilnehmer mit Behinderungen (CO16)</t>
  </si>
  <si>
    <t xml:space="preserve">CO16</t>
  </si>
  <si>
    <t xml:space="preserve">Sonstige benachteiligte Personen (CO17)</t>
  </si>
  <si>
    <t xml:space="preserve">CO17</t>
  </si>
  <si>
    <t xml:space="preserve">Obdachlose oder von Ausgrenzung auf dem Wohnungsmarkt Betroffene (CO18)</t>
  </si>
  <si>
    <t xml:space="preserve">CO18</t>
  </si>
  <si>
    <t xml:space="preserve">Nichterwerbstätige TN, die neu auf Arbeitsuche sind</t>
  </si>
  <si>
    <t xml:space="preserve">CR01</t>
  </si>
  <si>
    <t xml:space="preserve">TN, die eine schulische/berufliche Bildung absolvieren</t>
  </si>
  <si>
    <t xml:space="preserve">CR02</t>
  </si>
  <si>
    <t xml:space="preserve">TN, die eine Qualifizierung erlangen</t>
  </si>
  <si>
    <t xml:space="preserve">CR03</t>
  </si>
  <si>
    <t xml:space="preserve">TN, die einen Arbeitsplatz haben, einschließlich Selbständige</t>
  </si>
  <si>
    <t xml:space="preserve">CR04</t>
  </si>
  <si>
    <t xml:space="preserve">Benachteiligte TN, die auf Arbeitsuche sind, eine schulische/berufliche Bildung absolvieren, eine Qualifizierung erlangen, einen Arbeitsplatz haben, einschließlich Selbständige</t>
  </si>
  <si>
    <t xml:space="preserve">CR05</t>
  </si>
  <si>
    <t xml:space="preserve">Kategorie / Filter</t>
  </si>
  <si>
    <t xml:space="preserve">Frage</t>
  </si>
  <si>
    <t xml:space="preserve">Fragenfilter</t>
  </si>
  <si>
    <t xml:space="preserve">Programmübergreifend Eintritt</t>
  </si>
  <si>
    <t xml:space="preserve">Bundesland (Person)</t>
  </si>
  <si>
    <t xml:space="preserve">person_federal_state</t>
  </si>
  <si>
    <t xml:space="preserve">Baden-Württemberg</t>
  </si>
  <si>
    <t xml:space="preserve">Nordrhein-Westfalen</t>
  </si>
  <si>
    <t xml:space="preserve">Rheinland-Pfalz</t>
  </si>
  <si>
    <t xml:space="preserve">Saarland</t>
  </si>
  <si>
    <t xml:space="preserve">Sachsen</t>
  </si>
  <si>
    <t xml:space="preserve">Sachsen-Anhalt</t>
  </si>
  <si>
    <t xml:space="preserve">Schleswig-Holstein</t>
  </si>
  <si>
    <t xml:space="preserve">Thüringen</t>
  </si>
  <si>
    <t xml:space="preserve">Bayern</t>
  </si>
  <si>
    <t xml:space="preserve">Berlin</t>
  </si>
  <si>
    <t xml:space="preserve">Brandenburg</t>
  </si>
  <si>
    <t xml:space="preserve">Bremen</t>
  </si>
  <si>
    <t xml:space="preserve">Hamburg</t>
  </si>
  <si>
    <t xml:space="preserve">Hessen</t>
  </si>
  <si>
    <t xml:space="preserve">Mecklenburg-Vorpommern</t>
  </si>
  <si>
    <t xml:space="preserve">Niedersachsen</t>
  </si>
  <si>
    <t xml:space="preserve">Angebote bzw. Zusammenarbeit mit/in (Mehrfachn. möglich)</t>
  </si>
  <si>
    <t xml:space="preserve">edu_familyeducation</t>
  </si>
  <si>
    <t xml:space="preserve">Mehrfachnennungen</t>
  </si>
  <si>
    <t xml:space="preserve">Kita</t>
  </si>
  <si>
    <t xml:space="preserve">Kita mit Familienzentrum</t>
  </si>
  <si>
    <t xml:space="preserve">Familienzentrum ohne Kita</t>
  </si>
  <si>
    <t xml:space="preserve">Familienbildungsstätte</t>
  </si>
  <si>
    <t xml:space="preserve">Mehrgenerationenhaus</t>
  </si>
  <si>
    <t xml:space="preserve">Grundschule</t>
  </si>
  <si>
    <t xml:space="preserve">Beratungsstelle</t>
  </si>
  <si>
    <t xml:space="preserve">Jugendamt</t>
  </si>
  <si>
    <t xml:space="preserve">Jugendhilfe / Hilfen zur Erziehung</t>
  </si>
  <si>
    <t xml:space="preserve">Sonstiges</t>
  </si>
  <si>
    <t xml:space="preserve">Funktion</t>
  </si>
  <si>
    <t xml:space="preserve">edu_familyeducation_rank</t>
  </si>
  <si>
    <t xml:space="preserve">unbekannt</t>
  </si>
  <si>
    <t xml:space="preserve">Fachkraft</t>
  </si>
  <si>
    <t xml:space="preserve">Leiterin</t>
  </si>
  <si>
    <t xml:space="preserve">Fachberatung (z.B. Kita)</t>
  </si>
  <si>
    <t xml:space="preserve">Wochenumfang</t>
  </si>
  <si>
    <t xml:space="preserve">edu_familyeducation_duration</t>
  </si>
  <si>
    <t xml:space="preserve">bis zu 10 Stunden</t>
  </si>
  <si>
    <t xml:space="preserve">über 10 bis zu 20 Stunden</t>
  </si>
  <si>
    <t xml:space="preserve">über 20 bis zu 30 Stunden</t>
  </si>
  <si>
    <t xml:space="preserve">mehr als 30 Stunden</t>
  </si>
  <si>
    <t xml:space="preserve">Tätigkeit seit</t>
  </si>
  <si>
    <t xml:space="preserve">edu_familyeducation_since</t>
  </si>
  <si>
    <t xml:space="preserve">bis zu 3 Jahren</t>
  </si>
  <si>
    <t xml:space="preserve">3 bis zu 6 Jahren</t>
  </si>
  <si>
    <t xml:space="preserve">6 bis zu 10 Jahren</t>
  </si>
  <si>
    <t xml:space="preserve">10 bis zu 15 Jahren</t>
  </si>
  <si>
    <t xml:space="preserve">mehr als 15 Jahren</t>
  </si>
  <si>
    <t xml:space="preserve">Art des höchsten Abschlusses</t>
  </si>
  <si>
    <t xml:space="preserve">Berufsabschluss</t>
  </si>
  <si>
    <t xml:space="preserve">Sonderauswertung</t>
  </si>
  <si>
    <t xml:space="preserve">Studienabschluss</t>
  </si>
  <si>
    <t xml:space="preserve">edu_attainment_vocational_others</t>
  </si>
  <si>
    <t xml:space="preserve">Erzieher/in</t>
  </si>
  <si>
    <t xml:space="preserve">Heilpädagoge/in</t>
  </si>
  <si>
    <t xml:space="preserve">Heilerziehungspfleger/in</t>
  </si>
  <si>
    <t xml:space="preserve">Sozialassistent/in</t>
  </si>
  <si>
    <t xml:space="preserve">Sozialpädagogische/r Assistent/in Kinderpfleger/in</t>
  </si>
  <si>
    <t xml:space="preserve">Gesundheits- und Krankenpfleger/in</t>
  </si>
  <si>
    <t xml:space="preserve">Altenpfleger/in</t>
  </si>
  <si>
    <t xml:space="preserve">Hebamme/Entbindungspfleger</t>
  </si>
  <si>
    <t xml:space="preserve">Logopäde/in</t>
  </si>
  <si>
    <t xml:space="preserve">Motopädagoge/in</t>
  </si>
  <si>
    <t xml:space="preserve">Sonstiger Berufsabschluss im sozialen, psychologischen Bereich</t>
  </si>
  <si>
    <t xml:space="preserve">Anderer Berufsabschluss</t>
  </si>
  <si>
    <t xml:space="preserve">Trifft nicht zu</t>
  </si>
  <si>
    <t xml:space="preserve">edu_attainment_vocational_others2</t>
  </si>
  <si>
    <t xml:space="preserve">Erziehungswissenschaften</t>
  </si>
  <si>
    <t xml:space="preserve">Frühpädagogik</t>
  </si>
  <si>
    <t xml:space="preserve">Pädagogik</t>
  </si>
  <si>
    <t xml:space="preserve">Lehramt</t>
  </si>
  <si>
    <t xml:space="preserve">Bildungswissenschaften</t>
  </si>
  <si>
    <t xml:space="preserve">Sozialwissenschaften</t>
  </si>
  <si>
    <t xml:space="preserve">Sozialpädagogik</t>
  </si>
  <si>
    <t xml:space="preserve">Soziale Arbeit</t>
  </si>
  <si>
    <t xml:space="preserve">Sonstiges Studium im soz., psycholog. oder pädagog. Bereich</t>
  </si>
  <si>
    <t xml:space="preserve">Anderes Studium</t>
  </si>
  <si>
    <t xml:space="preserve">Meine Angebote (Mehrfachn. möglich)</t>
  </si>
  <si>
    <t xml:space="preserve">occupation_edu</t>
  </si>
  <si>
    <t xml:space="preserve">Geburtsvorbereitung</t>
  </si>
  <si>
    <t xml:space="preserve">Einzelberatung, Paar- und Familienberatung</t>
  </si>
  <si>
    <t xml:space="preserve">Vermittlung an weiterführende Beratungsangebote</t>
  </si>
  <si>
    <t xml:space="preserve">kollegiale Beratung von Fachkräften</t>
  </si>
  <si>
    <t xml:space="preserve">Feste, Flohmärkte, Ausflüge</t>
  </si>
  <si>
    <t xml:space="preserve">Eltern-Kind-Gruppen (z.B. Spielgruppe, Babymassage, PEKiP)</t>
  </si>
  <si>
    <t xml:space="preserve">Gesprächskreise (z.B. Eltern-Kind-Café), offene Treffs, Spiel- oder Bastelnachmittage</t>
  </si>
  <si>
    <t xml:space="preserve">Erziehungskurse oder andere feste Kurse</t>
  </si>
  <si>
    <t xml:space="preserve">Vorträge, Eltern-, Informationsabend</t>
  </si>
  <si>
    <t xml:space="preserve">Hausbesuche</t>
  </si>
  <si>
    <t xml:space="preserve">Begleitung von Eltern zu Ämtern, Schulen oder Beratungseinrichtungen</t>
  </si>
  <si>
    <t xml:space="preserve">Einzelgespräche mit Eltern</t>
  </si>
  <si>
    <t xml:space="preserve">Zielgruppe</t>
  </si>
  <si>
    <t xml:space="preserve">target_audience</t>
  </si>
  <si>
    <t xml:space="preserve">Keine Angabe</t>
  </si>
  <si>
    <t xml:space="preserve">Eltern</t>
  </si>
  <si>
    <t xml:space="preserve">Kindern</t>
  </si>
  <si>
    <t xml:space="preserve">Eltern und Kindern</t>
  </si>
  <si>
    <t xml:space="preserve">Sonstige</t>
  </si>
  <si>
    <t xml:space="preserve">Alter der Kinder</t>
  </si>
  <si>
    <t xml:space="preserve">target_audience_children</t>
  </si>
  <si>
    <t xml:space="preserve">jünger als 3 Jahre</t>
  </si>
  <si>
    <t xml:space="preserve">3 Jahre und jünger als 6 Jahre</t>
  </si>
  <si>
    <t xml:space="preserve">6 Jahre und jünger als 14 Jahre</t>
  </si>
  <si>
    <t xml:space="preserve">trifft nicht zu</t>
  </si>
  <si>
    <t xml:space="preserve">Kooperationspartner: Summe aller Angaben (max. 3)</t>
  </si>
  <si>
    <t xml:space="preserve">partner1</t>
  </si>
  <si>
    <t xml:space="preserve">Andere Träger/Einrichtungen der Familienbildung</t>
  </si>
  <si>
    <t xml:space="preserve">SUMMENAUSWERTUNG</t>
  </si>
  <si>
    <t xml:space="preserve">partner2</t>
  </si>
  <si>
    <t xml:space="preserve">Migrationsberatung</t>
  </si>
  <si>
    <t xml:space="preserve">partner3</t>
  </si>
  <si>
    <t xml:space="preserve">Sozialpädagogische Familienhilfe</t>
  </si>
  <si>
    <t xml:space="preserve">Verein</t>
  </si>
  <si>
    <t xml:space="preserve">sonstige (bitte eintragen)</t>
  </si>
  <si>
    <t xml:space="preserve">Beratungsstellen</t>
  </si>
  <si>
    <t xml:space="preserve">Familienzentrum</t>
  </si>
  <si>
    <t xml:space="preserve">Freie Träger</t>
  </si>
  <si>
    <t xml:space="preserve">Gesundheitsberufe (Ärzte, Hebammen, Therapeuten)</t>
  </si>
  <si>
    <t xml:space="preserve">Job Center</t>
  </si>
  <si>
    <t xml:space="preserve">Jugend- / Gesundheitsamt</t>
  </si>
  <si>
    <t xml:space="preserve">Kooperationsformen: Summe aller Angaben (max. 3)</t>
  </si>
  <si>
    <t xml:space="preserve">partner1_coop</t>
  </si>
  <si>
    <t xml:space="preserve">Informationsaustausch</t>
  </si>
  <si>
    <t xml:space="preserve">partner2_coop</t>
  </si>
  <si>
    <t xml:space="preserve">(Gegenseitige) Vermittlung</t>
  </si>
  <si>
    <t xml:space="preserve">partner3_coop</t>
  </si>
  <si>
    <t xml:space="preserve">Koordinierung von Aktivitäten</t>
  </si>
  <si>
    <t xml:space="preserve">Gemeinsame Angebote/Aktivitäten</t>
  </si>
  <si>
    <t xml:space="preserve">Informationsquellen über das Angebot (Mehrfachn. möglich)</t>
  </si>
  <si>
    <t xml:space="preserve">information</t>
  </si>
  <si>
    <t xml:space="preserve">Familienbildungsträger, der die Weiterqualifizierung anbietet (telefonisch,</t>
  </si>
  <si>
    <t xml:space="preserve">Gespräch mit Kolleg/innen, die die Weiterqualifizierung bereits gemacht haben</t>
  </si>
  <si>
    <t xml:space="preserve">Internet</t>
  </si>
  <si>
    <t xml:space="preserve">(Fach-)Presse</t>
  </si>
  <si>
    <t xml:space="preserve">Häufigkeite der Zusammenarbeit nach Personengruppen</t>
  </si>
  <si>
    <t xml:space="preserve">Väter</t>
  </si>
  <si>
    <t xml:space="preserve">works_with_fathers</t>
  </si>
  <si>
    <t xml:space="preserve">nie</t>
  </si>
  <si>
    <t xml:space="preserve">selten</t>
  </si>
  <si>
    <t xml:space="preserve">manchmal</t>
  </si>
  <si>
    <t xml:space="preserve">oft</t>
  </si>
  <si>
    <t xml:space="preserve">sehr oft</t>
  </si>
  <si>
    <t xml:space="preserve">Schwangere und werdende Eltern</t>
  </si>
  <si>
    <t xml:space="preserve">works_with_pregnants</t>
  </si>
  <si>
    <t xml:space="preserve">Alleinerziehende</t>
  </si>
  <si>
    <t xml:space="preserve">works_with_singleparents</t>
  </si>
  <si>
    <t xml:space="preserve">Familien in Einkommensarmut</t>
  </si>
  <si>
    <t xml:space="preserve">works_with_poor</t>
  </si>
  <si>
    <t xml:space="preserve">Bildungsbenachteiligte Familien</t>
  </si>
  <si>
    <t xml:space="preserve">works_with_lowedufamilies</t>
  </si>
  <si>
    <t xml:space="preserve">Familien mit Migrationshintergrund</t>
  </si>
  <si>
    <t xml:space="preserve">works_with_migrationfamilies</t>
  </si>
  <si>
    <t xml:space="preserve">Qualifizierung zum/zur Elternbegleiter/in</t>
  </si>
  <si>
    <t xml:space="preserve">ec_new_qualification_ec</t>
  </si>
  <si>
    <t xml:space="preserve">Gründe für die vorzeitige Beendigung</t>
  </si>
  <si>
    <t xml:space="preserve">reason_for_cancel</t>
  </si>
  <si>
    <t xml:space="preserve">Das 3.Kursmodul endete früher als geplant</t>
  </si>
  <si>
    <t xml:space="preserve">Stornierung vor Kursbeginn</t>
  </si>
  <si>
    <t xml:space="preserve">Teilnehmdende/r ist nicht erschienen zum Kursbeginn</t>
  </si>
  <si>
    <t xml:space="preserve">Unzufriedenheit mit den Qualifizierungsinhalten</t>
  </si>
  <si>
    <t xml:space="preserve">Persönliche Gründe (Umzug o.ä.)</t>
  </si>
  <si>
    <t xml:space="preserve">Der/die Teilnehmende hat im Laufe der Qualifizierung den Kurs gewechselt </t>
  </si>
  <si>
    <t xml:space="preserve">ec_course_change</t>
  </si>
  <si>
    <t xml:space="preserve">ESF-Indikator</t>
  </si>
  <si>
    <t xml:space="preserve">Teilnehmer/-innen, die erfolgreich eine Qualifizierung zur/m Elternbegleiter/-in abgeschlossen haben</t>
  </si>
  <si>
    <t xml:space="preserve">C1.2</t>
  </si>
  <si>
    <t xml:space="preserve">ja</t>
  </si>
  <si>
    <t xml:space="preserve">nein</t>
  </si>
  <si>
    <t xml:space="preserve">Sprachkenntnisse</t>
  </si>
  <si>
    <t xml:space="preserve">languages_native</t>
  </si>
  <si>
    <t xml:space="preserve">Afrikaans</t>
  </si>
  <si>
    <t xml:space="preserve">Englisch</t>
  </si>
  <si>
    <t xml:space="preserve">Finnisch</t>
  </si>
  <si>
    <t xml:space="preserve">Französisch</t>
  </si>
  <si>
    <t xml:space="preserve">Griechisch</t>
  </si>
  <si>
    <t xml:space="preserve">Hebräisch</t>
  </si>
  <si>
    <t xml:space="preserve">Hindi</t>
  </si>
  <si>
    <t xml:space="preserve">Irisch</t>
  </si>
  <si>
    <t xml:space="preserve">Isi-Swazi</t>
  </si>
  <si>
    <t xml:space="preserve">Isländisch</t>
  </si>
  <si>
    <t xml:space="preserve">Italienisch</t>
  </si>
  <si>
    <t xml:space="preserve">Amharisch</t>
  </si>
  <si>
    <t xml:space="preserve">Japanisch</t>
  </si>
  <si>
    <t xml:space="preserve">Khmer</t>
  </si>
  <si>
    <t xml:space="preserve">Koreanisch</t>
  </si>
  <si>
    <t xml:space="preserve">Malaiisch</t>
  </si>
  <si>
    <t xml:space="preserve">Maltesisch</t>
  </si>
  <si>
    <t xml:space="preserve">Mongolisch</t>
  </si>
  <si>
    <t xml:space="preserve">Nepali</t>
  </si>
  <si>
    <t xml:space="preserve">Niederländisch</t>
  </si>
  <si>
    <t xml:space="preserve">Norwegisch</t>
  </si>
  <si>
    <t xml:space="preserve">Paschtu</t>
  </si>
  <si>
    <t xml:space="preserve">Arabisch</t>
  </si>
  <si>
    <t xml:space="preserve">Persisch</t>
  </si>
  <si>
    <t xml:space="preserve">Polnisch</t>
  </si>
  <si>
    <t xml:space="preserve">Portugiesisch</t>
  </si>
  <si>
    <t xml:space="preserve">Rumänisch</t>
  </si>
  <si>
    <t xml:space="preserve">Russisch</t>
  </si>
  <si>
    <t xml:space="preserve">Schwedisch</t>
  </si>
  <si>
    <t xml:space="preserve">Serbokroatisch</t>
  </si>
  <si>
    <t xml:space="preserve">Singhalesisch</t>
  </si>
  <si>
    <t xml:space="preserve">Somali</t>
  </si>
  <si>
    <t xml:space="preserve">Spanisch</t>
  </si>
  <si>
    <t xml:space="preserve">BahasaIndonesia</t>
  </si>
  <si>
    <t xml:space="preserve">Suaheli</t>
  </si>
  <si>
    <t xml:space="preserve">Thai</t>
  </si>
  <si>
    <t xml:space="preserve">Tschechisch</t>
  </si>
  <si>
    <t xml:space="preserve">Türkisch</t>
  </si>
  <si>
    <t xml:space="preserve">Ungarisch</t>
  </si>
  <si>
    <t xml:space="preserve">Urdu</t>
  </si>
  <si>
    <t xml:space="preserve">Vietnamesisch</t>
  </si>
  <si>
    <t xml:space="preserve">sonstige Sprache(n):</t>
  </si>
  <si>
    <t xml:space="preserve">48 Deutsch</t>
  </si>
  <si>
    <t xml:space="preserve">Bengali</t>
  </si>
  <si>
    <t xml:space="preserve">Birmanisch</t>
  </si>
  <si>
    <t xml:space="preserve">Bulgarisch</t>
  </si>
  <si>
    <t xml:space="preserve">Chinesisch</t>
  </si>
  <si>
    <t xml:space="preserve">Dänisch</t>
  </si>
  <si>
    <t xml:space="preserve">languages_secondary</t>
  </si>
  <si>
    <t xml:space="preserve">languages_tertiary</t>
  </si>
  <si>
    <t xml:space="preserve">personal_id</t>
  </si>
  <si>
    <t xml:space="preserve">start_date</t>
  </si>
  <si>
    <t xml:space="preserve">planned_end_date</t>
  </si>
  <si>
    <t xml:space="preserve">end_date</t>
  </si>
  <si>
    <t xml:space="preserve">has_errors</t>
  </si>
  <si>
    <t xml:space="preserve">valid</t>
  </si>
  <si>
    <t xml:space="preserve">additional_certification1</t>
  </si>
  <si>
    <t xml:space="preserve">additional_certification2</t>
  </si>
  <si>
    <t xml:space="preserve">additional_certification3</t>
  </si>
  <si>
    <t xml:space="preserve">additional_certification4</t>
  </si>
  <si>
    <t xml:space="preserve">additional_certification5</t>
  </si>
  <si>
    <t xml:space="preserve">additional_certification6</t>
  </si>
  <si>
    <t xml:space="preserve">additional_qualification</t>
  </si>
  <si>
    <t xml:space="preserve">course_date</t>
  </si>
  <si>
    <t xml:space="preserve">course_id</t>
  </si>
  <si>
    <t xml:space="preserve">course_name</t>
  </si>
  <si>
    <t xml:space="preserve">course_number</t>
  </si>
  <si>
    <t xml:space="preserve">edu_attainment_vocational_others_jobtitle</t>
  </si>
  <si>
    <t xml:space="preserve">edu_familyeducation_others</t>
  </si>
  <si>
    <t xml:space="preserve">edu_familyeducation_rank_others</t>
  </si>
  <si>
    <t xml:space="preserve">information_other</t>
  </si>
  <si>
    <t xml:space="preserve">languages_native_other</t>
  </si>
  <si>
    <t xml:space="preserve">languages_secondary_other</t>
  </si>
  <si>
    <t xml:space="preserve">languages_tertiary_other</t>
  </si>
  <si>
    <t xml:space="preserve">lm_employment_category_inactive_employed</t>
  </si>
  <si>
    <t xml:space="preserve">occupation_edu_other</t>
  </si>
  <si>
    <t xml:space="preserve">partner1_other</t>
  </si>
  <si>
    <t xml:space="preserve">partner2_other</t>
  </si>
  <si>
    <t xml:space="preserve">partner3_other</t>
  </si>
  <si>
    <t xml:space="preserve">service_address_city</t>
  </si>
  <si>
    <t xml:space="preserve">service_address_housenr</t>
  </si>
  <si>
    <t xml:space="preserve">service_address_street</t>
  </si>
  <si>
    <t xml:space="preserve">service_address_zip_code</t>
  </si>
  <si>
    <t xml:space="preserve">service_name</t>
  </si>
  <si>
    <t xml:space="preserve">service_organisation</t>
  </si>
  <si>
    <t xml:space="preserve">service_website</t>
  </si>
  <si>
    <t xml:space="preserve">target_audience_other</t>
  </si>
  <si>
    <t xml:space="preserve">ec_new_course_number</t>
  </si>
  <si>
    <t xml:space="preserve">reason_for_cancel_else_reason</t>
  </si>
  <si>
    <t xml:space="preserve">beneficiary_id</t>
  </si>
  <si>
    <t xml:space="preserve">beneficiary_name</t>
  </si>
  <si>
    <t xml:space="preserve">nuts1</t>
  </si>
  <si>
    <t xml:space="preserve">regioncategory_id</t>
  </si>
  <si>
    <t xml:space="preserve">project_name</t>
  </si>
  <si>
    <t xml:space="preserve">participant_uuid</t>
  </si>
  <si>
    <t xml:space="preserve">completeness_entry</t>
  </si>
  <si>
    <t xml:space="preserve">completeness_exit</t>
  </si>
  <si>
    <t xml:space="preserve">year_of_entry</t>
  </si>
  <si>
    <t xml:space="preserve">year_of_exit</t>
  </si>
  <si>
    <t xml:space="preserve">info_email</t>
  </si>
  <si>
    <t xml:space="preserve">originating_beneficiary_id</t>
  </si>
  <si>
    <t xml:space="preserve">Programm</t>
  </si>
  <si>
    <t xml:space="preserve">EC</t>
  </si>
  <si>
    <t xml:space="preserve">Datenstand</t>
  </si>
  <si>
    <t xml:space="preserve">Exportdatum</t>
  </si>
  <si>
    <t xml:space="preserve">Filtertype</t>
  </si>
  <si>
    <t xml:space="preserve">Start innerhalb des Zeitraums</t>
  </si>
  <si>
    <t xml:space="preserve">Von</t>
  </si>
  <si>
    <t xml:space="preserve">Bis</t>
  </si>
  <si>
    <t xml:space="preserve">Bundesland</t>
  </si>
  <si>
    <t xml:space="preserve">Keine Filterung</t>
  </si>
  <si>
    <t xml:space="preserve">Vorhaben</t>
  </si>
  <si>
    <t xml:space="preserve">Region</t>
  </si>
  <si>
    <t xml:space="preserve">Förderphase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</si>
</sst>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0.0%"/>
    <numFmt numFmtId="168" formatCode="0%"/>
    <numFmt numFmtId="169" formatCode="YYYY\-MM\-DD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7F7F7F"/>
      <name val="Calibri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sz val="14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i val="true"/>
      <u val="single"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8"/>
      <color rgb="FF000000"/>
      <name val="Calibri"/>
      <family val="2"/>
    </font>
    <font>
      <sz val="10"/>
      <color rgb="FF000000"/>
      <name val="Calibri"/>
      <family val="2"/>
    </font>
    <font>
      <sz val="11"/>
      <color rgb="FF9C6500"/>
      <name val="Calibri"/>
      <family val="2"/>
      <charset val="1"/>
    </font>
    <font>
      <sz val="11"/>
      <color rgb="FF9C0006"/>
      <name val="Calibri"/>
      <family val="2"/>
      <charset val="1"/>
    </font>
    <font>
      <sz val="12"/>
      <color rgb="FFFFFFFF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4F81BD"/>
        <bgColor rgb="FF4BACC6"/>
      </patternFill>
    </fill>
    <fill>
      <patternFill patternType="solid">
        <fgColor rgb="FF9BBB59"/>
        <bgColor rgb="FFC0C0C0"/>
      </patternFill>
    </fill>
    <fill>
      <patternFill patternType="solid">
        <fgColor rgb="FFFFEB9C"/>
        <bgColor rgb="FFFFFFCC"/>
      </patternFill>
    </fill>
    <fill>
      <patternFill patternType="solid">
        <fgColor rgb="FFFFC7CE"/>
        <bgColor rgb="FFFFEB9C"/>
      </patternFill>
    </fill>
    <fill>
      <patternFill patternType="solid">
        <fgColor rgb="FF1F497D"/>
        <bgColor rgb="FF003366"/>
      </patternFill>
    </fill>
    <fill>
      <patternFill patternType="solid">
        <fgColor rgb="FF4F6228"/>
        <bgColor rgb="FF333300"/>
      </patternFill>
    </fill>
    <fill>
      <patternFill patternType="solid">
        <fgColor rgb="FFC6D9F1"/>
        <bgColor rgb="FFDCE6F2"/>
      </patternFill>
    </fill>
    <fill>
      <patternFill patternType="solid">
        <fgColor rgb="FFFFFF00"/>
        <bgColor rgb="FFFFFF00"/>
      </patternFill>
    </fill>
    <fill>
      <patternFill patternType="solid">
        <fgColor rgb="FFDCE6F2"/>
        <bgColor rgb="FFC6D9F1"/>
      </patternFill>
    </fill>
  </fills>
  <borders count="1">
    <border diagonalUp="false" diagonalDown="false">
      <left/>
      <right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2" borderId="0" applyFont="true" applyBorder="false" applyAlignment="true" applyProtection="false">
      <alignment horizontal="general" vertical="bottom" textRotation="0" wrapText="false" indent="0" shrinkToFit="false"/>
    </xf>
    <xf numFmtId="164" fontId="12" fillId="3" borderId="0" applyFont="true" applyBorder="false" applyAlignment="true" applyProtection="false">
      <alignment horizontal="general" vertical="bottom" textRotation="0" wrapText="false" indent="0" shrinkToFit="false"/>
    </xf>
    <xf numFmtId="164" fontId="18" fillId="4" borderId="0" applyFont="true" applyBorder="false" applyAlignment="true" applyProtection="false">
      <alignment horizontal="general" vertical="bottom" textRotation="0" wrapText="false" indent="0" shrinkToFit="false"/>
    </xf>
    <xf numFmtId="164" fontId="19" fillId="5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7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3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8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9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8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8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9" fillId="5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7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0" fillId="7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7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1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1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Accent1" xfId="20" builtinId="53" customBuiltin="true"/>
    <cellStyle name="Excel Built-in Accent3" xfId="21" builtinId="53" customBuiltin="true"/>
    <cellStyle name="Excel Built-in Neutral" xfId="22" builtinId="53" customBuiltin="true"/>
    <cellStyle name="Excel Built-in Bad" xfId="23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9C6500"/>
      <rgbColor rgb="FF800080"/>
      <rgbColor rgb="FF008080"/>
      <rgbColor rgb="FFC0C0C0"/>
      <rgbColor rgb="FF7F7F7F"/>
      <rgbColor rgb="FF9999FF"/>
      <rgbColor rgb="FFC0504D"/>
      <rgbColor rgb="FFFFFFCC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B9C"/>
      <rgbColor rgb="FF99CCFF"/>
      <rgbColor rgb="FFFF99CC"/>
      <rgbColor rgb="FFCC99FF"/>
      <rgbColor rgb="FFFFC7CE"/>
      <rgbColor rgb="FF4F81BD"/>
      <rgbColor rgb="FF4BACC6"/>
      <rgbColor rgb="FF9BBB59"/>
      <rgbColor rgb="FFFFCC00"/>
      <rgbColor rgb="FFF79646"/>
      <rgbColor rgb="FFFF6600"/>
      <rgbColor rgb="FF8064A2"/>
      <rgbColor rgb="FF878787"/>
      <rgbColor rgb="FF003366"/>
      <rgbColor rgb="FF339966"/>
      <rgbColor rgb="FF003300"/>
      <rgbColor rgb="FF333300"/>
      <rgbColor rgb="FF993300"/>
      <rgbColor rgb="FF993366"/>
      <rgbColor rgb="FF1F497D"/>
      <rgbColor rgb="FF4F6228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Status bei Eintritt</a:t>
            </a:r>
          </a:p>
        </c:rich>
      </c:tx>
      <c:overlay val="0"/>
    </c:title>
    <c:autoTitleDeleted val="0"/>
    <c:plotArea>
      <c:barChart>
        <c:barDir val="bar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</c:ser>
        <c:gapWidth val="75"/>
        <c:overlap val="-25"/>
        <c:axId val="66378761"/>
        <c:axId val="55660430"/>
      </c:barChart>
      <c:catAx>
        <c:axId val="66378761"/>
        <c:scaling>
          <c:orientation val="maxMin"/>
        </c:scaling>
        <c:delete val="0"/>
        <c:axPos val="b"/>
        <c:numFmt formatCode="DD/MM/YYYY" sourceLinked="1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55660430"/>
        <c:crosses val="autoZero"/>
        <c:auto val="1"/>
        <c:lblAlgn val="ctr"/>
        <c:lblOffset val="100"/>
      </c:catAx>
      <c:valAx>
        <c:axId val="55660430"/>
        <c:scaling>
          <c:orientation val="minMax"/>
          <c:max val="1"/>
          <c:min val="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%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66378761"/>
        <c:crosses val="autoZero"/>
        <c:majorUnit val="0.2"/>
      </c:valAx>
      <c:spPr>
        <a:solidFill>
          <a:srgbClr val="ffffff"/>
        </a:solidFill>
        <a:ln>
          <a:solidFill>
            <a:srgbClr val="4f81bd"/>
          </a:solidFill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Häufigkeit der Zusammenarbeit Personengruppen</a:t>
            </a:r>
          </a:p>
        </c:rich>
      </c:tx>
      <c:overlay val="0"/>
    </c:title>
    <c:autoTitleDeleted val="0"/>
    <c:plotArea>
      <c:barChart>
        <c:barDir val="col"/>
        <c:grouping val="percentStacked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nie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categories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selten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categories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manchmal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categories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oft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categories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label 4</c:f>
              <c:strCache>
                <c:ptCount val="1"/>
                <c:pt idx="0">
                  <c:v>sehr oft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categories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gapWidth val="75"/>
        <c:overlap val="100"/>
        <c:axId val="95919548"/>
        <c:axId val="83501519"/>
      </c:barChart>
      <c:catAx>
        <c:axId val="95919548"/>
        <c:scaling>
          <c:orientation val="minMax"/>
        </c:scaling>
        <c:delete val="0"/>
        <c:axPos val="b"/>
        <c:numFmt formatCode="DD/MM/YYYY" sourceLinked="1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83501519"/>
        <c:crosses val="autoZero"/>
        <c:auto val="1"/>
        <c:lblAlgn val="ctr"/>
        <c:lblOffset val="100"/>
      </c:catAx>
      <c:valAx>
        <c:axId val="83501519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95919548"/>
        <c:crosses val="autoZero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jpeg"/><Relationship Id="rId3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37</xdr:row>
      <xdr:rowOff>93600</xdr:rowOff>
    </xdr:from>
    <xdr:to>
      <xdr:col>2</xdr:col>
      <xdr:colOff>645480</xdr:colOff>
      <xdr:row>38</xdr:row>
      <xdr:rowOff>75240</xdr:rowOff>
    </xdr:to>
    <xdr:graphicFrame>
      <xdr:nvGraphicFramePr>
        <xdr:cNvPr id="0" name="Diagramm 2"/>
        <xdr:cNvGraphicFramePr/>
      </xdr:nvGraphicFramePr>
      <xdr:xfrm>
        <a:off x="0" y="8570520"/>
        <a:ext cx="6036480" cy="3420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509400</xdr:colOff>
      <xdr:row>0</xdr:row>
      <xdr:rowOff>69840</xdr:rowOff>
    </xdr:from>
    <xdr:to>
      <xdr:col>2</xdr:col>
      <xdr:colOff>673920</xdr:colOff>
      <xdr:row>0</xdr:row>
      <xdr:rowOff>1021680</xdr:rowOff>
    </xdr:to>
    <xdr:pic>
      <xdr:nvPicPr>
        <xdr:cNvPr id="1" name="Grafik 1" descr=""/>
        <xdr:cNvPicPr/>
      </xdr:nvPicPr>
      <xdr:blipFill>
        <a:blip r:embed="rId2"/>
        <a:stretch/>
      </xdr:blipFill>
      <xdr:spPr>
        <a:xfrm>
          <a:off x="5124960" y="69840"/>
          <a:ext cx="939960" cy="95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89640</xdr:colOff>
      <xdr:row>227</xdr:row>
      <xdr:rowOff>25200</xdr:rowOff>
    </xdr:from>
    <xdr:to>
      <xdr:col>2</xdr:col>
      <xdr:colOff>640080</xdr:colOff>
      <xdr:row>250</xdr:row>
      <xdr:rowOff>94320</xdr:rowOff>
    </xdr:to>
    <xdr:graphicFrame>
      <xdr:nvGraphicFramePr>
        <xdr:cNvPr id="2" name="Diagramm 4"/>
        <xdr:cNvGraphicFramePr/>
      </xdr:nvGraphicFramePr>
      <xdr:xfrm>
        <a:off x="89640" y="48326400"/>
        <a:ext cx="5941440" cy="4450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84"/>
  <sheetViews>
    <sheetView showFormulas="false" showGridLines="true" showRowColHeaders="true" showZeros="true" rightToLeft="false" tabSelected="true" showOutlineSymbols="true" defaultGridColor="true" view="normal" topLeftCell="A7" colorId="64" zoomScale="110" zoomScaleNormal="110" zoomScalePageLayoutView="100" workbookViewId="0">
      <selection pane="topLeft" activeCell="B10" activeCellId="0" sqref="B10"/>
    </sheetView>
  </sheetViews>
  <sheetFormatPr defaultRowHeight="15" zeroHeight="false" outlineLevelRow="0" outlineLevelCol="0"/>
  <cols>
    <col collapsed="false" customWidth="true" hidden="false" outlineLevel="0" max="1" min="1" style="0" width="65.42"/>
    <col collapsed="false" customWidth="true" hidden="false" outlineLevel="0" max="2" min="2" style="0" width="10.99"/>
    <col collapsed="false" customWidth="true" hidden="false" outlineLevel="0" max="3" min="3" style="0" width="10.58"/>
    <col collapsed="false" customWidth="false" hidden="false" outlineLevel="0" max="1025" min="4" style="0" width="11.42"/>
  </cols>
  <sheetData>
    <row r="1" customFormat="false" ht="83.25" hidden="false" customHeight="true" outlineLevel="0" collapsed="false">
      <c r="A1" s="1" t="s">
        <v>0</v>
      </c>
      <c r="B1" s="2"/>
      <c r="C1" s="3"/>
    </row>
    <row r="2" customFormat="false" ht="32.25" hidden="false" customHeight="true" outlineLevel="0" collapsed="false">
      <c r="A2" s="4" t="s">
        <v>1</v>
      </c>
      <c r="B2" s="4"/>
      <c r="C2" s="4"/>
    </row>
    <row r="3" customFormat="false" ht="32.25" hidden="false" customHeight="true" outlineLevel="0" collapsed="false">
      <c r="A3" s="4" t="s">
        <v>2</v>
      </c>
      <c r="B3" s="4"/>
      <c r="C3" s="4"/>
    </row>
    <row r="4" customFormat="false" ht="15" hidden="false" customHeight="false" outlineLevel="0" collapsed="false">
      <c r="A4" s="5"/>
    </row>
    <row r="5" customFormat="false" ht="15" hidden="false" customHeight="false" outlineLevel="0" collapsed="false">
      <c r="A5" s="5" t="s">
        <v>3</v>
      </c>
      <c r="C5" s="6" t="s">
        <v>4</v>
      </c>
    </row>
    <row r="6" customFormat="false" ht="15" hidden="false" customHeight="false" outlineLevel="0" collapsed="false">
      <c r="A6" s="7" t="s">
        <v>5</v>
      </c>
      <c r="B6" s="0" t="str">
        <f aca="false">Metadaten!$B$1</f>
        <v>EC</v>
      </c>
    </row>
    <row r="7" customFormat="false" ht="15" hidden="false" customHeight="false" outlineLevel="0" collapsed="false">
      <c r="A7" s="0" t="str">
        <f aca="false">CONCATENATE("Filtertyp: ",Metadaten!$B$4)</f>
        <v>Filtertyp: Start innerhalb des Zeitraums</v>
      </c>
    </row>
    <row r="8" customFormat="false" ht="15" hidden="false" customHeight="false" outlineLevel="0" collapsed="false">
      <c r="A8" s="0" t="s">
        <v>6</v>
      </c>
      <c r="B8" s="8" t="n">
        <f aca="false">Metadaten!$B$2</f>
        <v>43944</v>
      </c>
    </row>
    <row r="9" customFormat="false" ht="15" hidden="false" customHeight="false" outlineLevel="0" collapsed="false">
      <c r="A9" s="0" t="s">
        <v>7</v>
      </c>
      <c r="B9" s="8" t="n">
        <f aca="false">IF(ISBLANK(Metadaten!$B$5),"-/-",Metadaten!$B$5)</f>
        <v>41640</v>
      </c>
    </row>
    <row r="10" customFormat="false" ht="15" hidden="false" customHeight="false" outlineLevel="0" collapsed="false">
      <c r="A10" s="0" t="s">
        <v>8</v>
      </c>
      <c r="B10" s="8" t="str">
        <f aca="false">IF(ISBLANK(Metadaten!$B$6),"-/-",Metadaten!$B$6)</f>
        <v>-/-</v>
      </c>
    </row>
    <row r="11" customFormat="false" ht="15" hidden="false" customHeight="false" outlineLevel="0" collapsed="false">
      <c r="B11" s="9"/>
    </row>
    <row r="12" customFormat="false" ht="15" hidden="false" customHeight="false" outlineLevel="0" collapsed="false">
      <c r="A12" s="5" t="s">
        <v>9</v>
      </c>
      <c r="B12" s="0" t="n">
        <f aca="false">COUNTA(Rohdaten!$A:$A)-1</f>
        <v>0</v>
      </c>
    </row>
    <row r="13" customFormat="false" ht="15" hidden="false" customHeight="false" outlineLevel="0" collapsed="false">
      <c r="A13" s="5" t="s">
        <v>10</v>
      </c>
      <c r="B13" s="0" t="n">
        <f aca="false">COUNTA(INDEX(Rohdaten!$A2:$AA19999,,MATCH("end_date",Rohdaten!$1:$1,0)))</f>
        <v>0</v>
      </c>
    </row>
    <row r="15" customFormat="false" ht="18.75" hidden="false" customHeight="false" outlineLevel="0" collapsed="false">
      <c r="A15" s="10" t="s">
        <v>11</v>
      </c>
      <c r="B15" s="11" t="str">
        <f aca="false">CONCATENATE("Eintritte: ",B12)</f>
        <v>Eintritte: 0</v>
      </c>
      <c r="C15" s="11"/>
    </row>
    <row r="16" customFormat="false" ht="18.75" hidden="false" customHeight="false" outlineLevel="0" collapsed="false">
      <c r="A16" s="12" t="s">
        <v>12</v>
      </c>
      <c r="B16" s="12"/>
      <c r="C16" s="12"/>
    </row>
    <row r="17" customFormat="false" ht="15" hidden="false" customHeight="false" outlineLevel="0" collapsed="false">
      <c r="A17" s="5" t="s">
        <v>13</v>
      </c>
      <c r="B17" s="13" t="s">
        <v>14</v>
      </c>
      <c r="C17" s="13" t="s">
        <v>15</v>
      </c>
    </row>
    <row r="18" customFormat="false" ht="15" hidden="false" customHeight="false" outlineLevel="0" collapsed="false">
      <c r="A18" s="0" t="str">
        <f aca="false">'ESF-Ausw'!D4</f>
        <v>weiblich</v>
      </c>
      <c r="B18" s="0" t="n">
        <f aca="false">'ESF-Ausw'!E4</f>
        <v>0</v>
      </c>
      <c r="C18" s="14" t="e">
        <f aca="false">B18/$B$12</f>
        <v>#DIV/0!</v>
      </c>
    </row>
    <row r="19" customFormat="false" ht="15" hidden="false" customHeight="false" outlineLevel="0" collapsed="false">
      <c r="A19" s="0" t="str">
        <f aca="false">'ESF-Ausw'!D5</f>
        <v>männlich</v>
      </c>
      <c r="B19" s="0" t="n">
        <f aca="false">'ESF-Ausw'!E5</f>
        <v>0</v>
      </c>
      <c r="C19" s="14" t="e">
        <f aca="false">B19/$B$12</f>
        <v>#DIV/0!</v>
      </c>
    </row>
    <row r="20" customFormat="false" ht="15" hidden="false" customHeight="false" outlineLevel="0" collapsed="false">
      <c r="C20" s="14"/>
    </row>
    <row r="21" customFormat="false" ht="15" hidden="false" customHeight="false" outlineLevel="0" collapsed="false">
      <c r="A21" s="5" t="s">
        <v>16</v>
      </c>
      <c r="C21" s="14"/>
    </row>
    <row r="22" customFormat="false" ht="15" hidden="false" customHeight="false" outlineLevel="0" collapsed="false">
      <c r="A22" s="0" t="str">
        <f aca="false">'ESF-Ausw'!D87</f>
        <v>unter 20</v>
      </c>
      <c r="B22" s="0" t="n">
        <f aca="false">'ESF-Ausw'!E87</f>
        <v>0</v>
      </c>
      <c r="C22" s="14" t="e">
        <f aca="false">B22/$B$12</f>
        <v>#DIV/0!</v>
      </c>
    </row>
    <row r="23" customFormat="false" ht="15" hidden="false" customHeight="false" outlineLevel="0" collapsed="false">
      <c r="A23" s="0" t="str">
        <f aca="false">'ESF-Ausw'!D88</f>
        <v>20 bis 29</v>
      </c>
      <c r="B23" s="0" t="n">
        <f aca="false">'ESF-Ausw'!E88</f>
        <v>0</v>
      </c>
      <c r="C23" s="14" t="e">
        <f aca="false">B23/$B$12</f>
        <v>#DIV/0!</v>
      </c>
    </row>
    <row r="24" customFormat="false" ht="15" hidden="false" customHeight="false" outlineLevel="0" collapsed="false">
      <c r="A24" s="0" t="str">
        <f aca="false">'ESF-Ausw'!D89</f>
        <v>30 bis 39</v>
      </c>
      <c r="B24" s="0" t="n">
        <f aca="false">'ESF-Ausw'!E89</f>
        <v>0</v>
      </c>
      <c r="C24" s="14" t="e">
        <f aca="false">B24/$B$12</f>
        <v>#DIV/0!</v>
      </c>
    </row>
    <row r="25" customFormat="false" ht="15" hidden="false" customHeight="false" outlineLevel="0" collapsed="false">
      <c r="A25" s="0" t="str">
        <f aca="false">'ESF-Ausw'!D90</f>
        <v>ab 40</v>
      </c>
      <c r="B25" s="0" t="n">
        <f aca="false">'ESF-Ausw'!E90</f>
        <v>0</v>
      </c>
      <c r="C25" s="14" t="e">
        <f aca="false">B25/$B$12</f>
        <v>#DIV/0!</v>
      </c>
    </row>
    <row r="26" customFormat="false" ht="15" hidden="false" customHeight="false" outlineLevel="0" collapsed="false">
      <c r="C26" s="14"/>
    </row>
    <row r="27" customFormat="false" ht="15" hidden="false" customHeight="false" outlineLevel="0" collapsed="false">
      <c r="A27" s="5" t="str">
        <f aca="false">'ESF-Ausw'!A58</f>
        <v>Erwerbstätig</v>
      </c>
      <c r="C27" s="14"/>
    </row>
    <row r="28" customFormat="false" ht="15" hidden="false" customHeight="false" outlineLevel="0" collapsed="false">
      <c r="A28" s="0" t="str">
        <f aca="false">'ESF-Ausw'!D59</f>
        <v>Nein</v>
      </c>
      <c r="B28" s="0" t="n">
        <f aca="false">'ESF-Ausw'!E59</f>
        <v>0</v>
      </c>
      <c r="C28" s="14" t="e">
        <f aca="false">B28/$B$12</f>
        <v>#DIV/0!</v>
      </c>
    </row>
    <row r="29" customFormat="false" ht="15" hidden="false" customHeight="false" outlineLevel="0" collapsed="false">
      <c r="A29" s="0" t="str">
        <f aca="false">'ESF-Ausw'!D60</f>
        <v>Vollzeit erwerbstätig</v>
      </c>
      <c r="B29" s="0" t="n">
        <f aca="false">'ESF-Ausw'!E60</f>
        <v>0</v>
      </c>
      <c r="C29" s="14" t="e">
        <f aca="false">B29/$B$12</f>
        <v>#DIV/0!</v>
      </c>
    </row>
    <row r="30" customFormat="false" ht="15" hidden="false" customHeight="false" outlineLevel="0" collapsed="false">
      <c r="A30" s="0" t="str">
        <f aca="false">'ESF-Ausw'!D61</f>
        <v>Teilzeit erwerbstätig</v>
      </c>
      <c r="B30" s="0" t="n">
        <f aca="false">'ESF-Ausw'!E61</f>
        <v>0</v>
      </c>
      <c r="C30" s="14" t="e">
        <f aca="false">B30/$B$12</f>
        <v>#DIV/0!</v>
      </c>
    </row>
    <row r="31" customFormat="false" ht="17.25" hidden="false" customHeight="true" outlineLevel="0" collapsed="false">
      <c r="C31" s="14"/>
    </row>
    <row r="32" customFormat="false" ht="15" hidden="false" customHeight="false" outlineLevel="0" collapsed="false">
      <c r="A32" s="5" t="s">
        <v>17</v>
      </c>
      <c r="C32" s="14"/>
    </row>
    <row r="33" customFormat="false" ht="15" hidden="false" customHeight="false" outlineLevel="0" collapsed="false">
      <c r="A33" s="7" t="str">
        <f aca="false">'ESF-Ausw'!A55</f>
        <v>Arbeitssuchend</v>
      </c>
      <c r="B33" s="0" t="n">
        <f aca="false">'ESF-Ausw'!E57</f>
        <v>0</v>
      </c>
      <c r="C33" s="14" t="e">
        <f aca="false">B33/$B$12</f>
        <v>#DIV/0!</v>
      </c>
    </row>
    <row r="34" customFormat="false" ht="15" hidden="false" customHeight="false" outlineLevel="0" collapsed="false">
      <c r="A34" s="0" t="str">
        <f aca="false">'ESF-Ausw'!A62</f>
        <v>Geringfügig beschäftigt</v>
      </c>
      <c r="B34" s="0" t="n">
        <f aca="false">'ESF-Ausw'!E64</f>
        <v>0</v>
      </c>
      <c r="C34" s="14" t="e">
        <f aca="false">B34/$B$12</f>
        <v>#DIV/0!</v>
      </c>
    </row>
    <row r="35" customFormat="false" ht="15" hidden="false" customHeight="false" outlineLevel="0" collapsed="false">
      <c r="A35" s="0" t="str">
        <f aca="false">'ESF-Ausw'!A65</f>
        <v>Selbständig</v>
      </c>
      <c r="B35" s="0" t="n">
        <f aca="false">'ESF-Ausw'!E67</f>
        <v>0</v>
      </c>
      <c r="C35" s="14" t="e">
        <f aca="false">B35/$B$12</f>
        <v>#DIV/0!</v>
      </c>
    </row>
    <row r="36" customFormat="false" ht="15" hidden="false" customHeight="false" outlineLevel="0" collapsed="false">
      <c r="A36" s="0" t="str">
        <f aca="false">'ESF-Ausw'!A84</f>
        <v>In Elternzeit</v>
      </c>
      <c r="B36" s="0" t="n">
        <f aca="false">'ESF-Ausw'!E86</f>
        <v>0</v>
      </c>
      <c r="C36" s="14" t="e">
        <f aca="false">B36/$B$12</f>
        <v>#DIV/0!</v>
      </c>
    </row>
    <row r="37" customFormat="false" ht="15" hidden="false" customHeight="false" outlineLevel="0" collapsed="false">
      <c r="C37" s="14"/>
    </row>
    <row r="38" customFormat="false" ht="270.75" hidden="false" customHeight="true" outlineLevel="0" collapsed="false">
      <c r="C38" s="14"/>
    </row>
    <row r="39" customFormat="false" ht="15" hidden="false" customHeight="false" outlineLevel="0" collapsed="false">
      <c r="C39" s="14"/>
    </row>
    <row r="40" customFormat="false" ht="15" hidden="false" customHeight="false" outlineLevel="0" collapsed="false">
      <c r="A40" s="5" t="s">
        <v>18</v>
      </c>
      <c r="C40" s="14"/>
    </row>
    <row r="41" customFormat="false" ht="15" hidden="false" customHeight="false" outlineLevel="0" collapsed="false">
      <c r="A41" s="15" t="s">
        <v>19</v>
      </c>
      <c r="C41" s="14"/>
    </row>
    <row r="42" customFormat="false" ht="15" hidden="false" customHeight="false" outlineLevel="0" collapsed="false">
      <c r="A42" s="7" t="str">
        <f aca="false">'ESF-Ausw'!A112</f>
        <v>Arbeitslose</v>
      </c>
      <c r="B42" s="7" t="n">
        <f aca="false">'ESF-Ausw'!E112</f>
        <v>0</v>
      </c>
      <c r="C42" s="14" t="e">
        <f aca="false">B42/$B$12</f>
        <v>#DIV/0!</v>
      </c>
    </row>
    <row r="43" customFormat="false" ht="15" hidden="false" customHeight="false" outlineLevel="0" collapsed="false">
      <c r="A43" s="7" t="str">
        <f aca="false">'ESF-Ausw'!A116</f>
        <v>Nichterwerbstätige</v>
      </c>
      <c r="B43" s="7" t="n">
        <f aca="false">'ESF-Ausw'!E116</f>
        <v>0</v>
      </c>
      <c r="C43" s="14" t="e">
        <f aca="false">B43/$B$12</f>
        <v>#DIV/0!</v>
      </c>
    </row>
    <row r="44" customFormat="false" ht="15" hidden="false" customHeight="false" outlineLevel="0" collapsed="false">
      <c r="A44" s="0" t="str">
        <f aca="false">'ESF-Ausw'!A120</f>
        <v>Erwerbstätige, auch Selbständige</v>
      </c>
      <c r="B44" s="0" t="n">
        <f aca="false">'ESF-Ausw'!E120</f>
        <v>0</v>
      </c>
      <c r="C44" s="14" t="e">
        <f aca="false">B44/$B$12</f>
        <v>#DIV/0!</v>
      </c>
    </row>
    <row r="45" customFormat="false" ht="15" hidden="false" customHeight="false" outlineLevel="0" collapsed="false">
      <c r="C45" s="14"/>
    </row>
    <row r="46" customFormat="false" ht="18.75" hidden="false" customHeight="false" outlineLevel="0" collapsed="false">
      <c r="A46" s="16" t="s">
        <v>20</v>
      </c>
      <c r="C46" s="14"/>
    </row>
    <row r="47" customFormat="false" ht="15" hidden="false" customHeight="false" outlineLevel="0" collapsed="false">
      <c r="A47" s="5" t="s">
        <v>21</v>
      </c>
      <c r="C47" s="14"/>
    </row>
    <row r="48" customFormat="false" ht="15" hidden="false" customHeight="false" outlineLevel="0" collapsed="false">
      <c r="A48" s="0" t="str">
        <f aca="false">'ESF-Ausw'!D22</f>
        <v>(Noch) kein Schulabschluss und mindestens 4 Jahre eine Schule besucht</v>
      </c>
      <c r="B48" s="0" t="n">
        <f aca="false">'ESF-Ausw'!E22</f>
        <v>0</v>
      </c>
      <c r="C48" s="14" t="e">
        <f aca="false">B48/$B$12</f>
        <v>#DIV/0!</v>
      </c>
    </row>
    <row r="49" customFormat="false" ht="15" hidden="false" customHeight="false" outlineLevel="0" collapsed="false">
      <c r="A49" s="0" t="str">
        <f aca="false">'ESF-Ausw'!D23</f>
        <v>(Noch) kein Schulabschluss und weniger als 4 Jahre eine Schule besucht</v>
      </c>
      <c r="B49" s="0" t="n">
        <f aca="false">'ESF-Ausw'!E23</f>
        <v>0</v>
      </c>
      <c r="C49" s="14" t="e">
        <f aca="false">B49/$B$12</f>
        <v>#DIV/0!</v>
      </c>
    </row>
    <row r="50" customFormat="false" ht="15" hidden="false" customHeight="false" outlineLevel="0" collapsed="false">
      <c r="A50" s="0" t="str">
        <f aca="false">'ESF-Ausw'!D31</f>
        <v>(Noch) kein Schulabschluss, Dauer des Schulbesuchs unbek.</v>
      </c>
      <c r="B50" s="0" t="n">
        <f aca="false">'ESF-Ausw'!E31</f>
        <v>0</v>
      </c>
      <c r="C50" s="14" t="e">
        <f aca="false">B50/$B$12</f>
        <v>#DIV/0!</v>
      </c>
    </row>
    <row r="51" customFormat="false" ht="15" hidden="false" customHeight="false" outlineLevel="0" collapsed="false">
      <c r="A51" s="0" t="str">
        <f aca="false">'ESF-Ausw'!D24</f>
        <v>Förderschulabschluss</v>
      </c>
      <c r="B51" s="0" t="n">
        <f aca="false">'ESF-Ausw'!E24</f>
        <v>0</v>
      </c>
      <c r="C51" s="14" t="e">
        <f aca="false">B51/$B$12</f>
        <v>#DIV/0!</v>
      </c>
    </row>
    <row r="52" customFormat="false" ht="15" hidden="false" customHeight="false" outlineLevel="0" collapsed="false">
      <c r="A52" s="0" t="str">
        <f aca="false">'ESF-Ausw'!D25</f>
        <v>Hauptschulabschluss</v>
      </c>
      <c r="B52" s="0" t="n">
        <f aca="false">'ESF-Ausw'!E25</f>
        <v>0</v>
      </c>
      <c r="C52" s="14" t="e">
        <f aca="false">B52/$B$12</f>
        <v>#DIV/0!</v>
      </c>
    </row>
    <row r="53" customFormat="false" ht="15" hidden="false" customHeight="false" outlineLevel="0" collapsed="false">
      <c r="A53" s="0" t="str">
        <f aca="false">'ESF-Ausw'!D26</f>
        <v>Mittlerer Schulabschluss (Realschulabschluss, Fachoberschulreife)</v>
      </c>
      <c r="B53" s="0" t="n">
        <f aca="false">'ESF-Ausw'!E26</f>
        <v>0</v>
      </c>
      <c r="C53" s="14" t="e">
        <f aca="false">B53/$B$12</f>
        <v>#DIV/0!</v>
      </c>
    </row>
    <row r="54" customFormat="false" ht="15" hidden="false" customHeight="false" outlineLevel="0" collapsed="false">
      <c r="A54" s="0" t="str">
        <f aca="false">'ESF-Ausw'!D27</f>
        <v>BVJ/Berufsorientierungsjahr/Ausbildungsvorbereitungsjahr</v>
      </c>
      <c r="B54" s="0" t="n">
        <f aca="false">'ESF-Ausw'!E27</f>
        <v>0</v>
      </c>
      <c r="C54" s="14" t="e">
        <f aca="false">B54/$B$12</f>
        <v>#DIV/0!</v>
      </c>
    </row>
    <row r="55" customFormat="false" ht="15" hidden="false" customHeight="false" outlineLevel="0" collapsed="false">
      <c r="A55" s="0" t="str">
        <f aca="false">'ESF-Ausw'!D28</f>
        <v>Berufsgrundbildungsjahr (Anerkennung als 1. Ausbildungsjahr möglich)</v>
      </c>
      <c r="B55" s="0" t="n">
        <f aca="false">'ESF-Ausw'!E28</f>
        <v>0</v>
      </c>
      <c r="C55" s="14" t="e">
        <f aca="false">B55/$B$12</f>
        <v>#DIV/0!</v>
      </c>
    </row>
    <row r="56" customFormat="false" ht="15" hidden="false" customHeight="false" outlineLevel="0" collapsed="false">
      <c r="A56" s="0" t="str">
        <f aca="false">'ESF-Ausw'!D29</f>
        <v>Abitur/Fachhochschulreife erworben auf dem 1. Bildungsweg</v>
      </c>
      <c r="B56" s="0" t="n">
        <f aca="false">'ESF-Ausw'!E29</f>
        <v>0</v>
      </c>
      <c r="C56" s="14" t="e">
        <f aca="false">B56/$B$12</f>
        <v>#DIV/0!</v>
      </c>
    </row>
    <row r="57" customFormat="false" ht="15" hidden="false" customHeight="false" outlineLevel="0" collapsed="false">
      <c r="A57" s="0" t="str">
        <f aca="false">'ESF-Ausw'!D30</f>
        <v>Abitur/Fachhochschulreife erworben auf dem 2. Bildungsweg</v>
      </c>
      <c r="B57" s="0" t="n">
        <f aca="false">'ESF-Ausw'!E30</f>
        <v>0</v>
      </c>
      <c r="C57" s="14" t="e">
        <f aca="false">B57/$B$12</f>
        <v>#DIV/0!</v>
      </c>
    </row>
    <row r="58" customFormat="false" ht="15" hidden="false" customHeight="false" outlineLevel="0" collapsed="false">
      <c r="C58" s="14"/>
    </row>
    <row r="59" customFormat="false" ht="15" hidden="false" customHeight="false" outlineLevel="0" collapsed="false">
      <c r="A59" s="5" t="str">
        <f aca="false">'ESF-Ausw'!A32</f>
        <v>Höchster Berufsabschluss</v>
      </c>
      <c r="C59" s="14"/>
    </row>
    <row r="60" customFormat="false" ht="15" hidden="false" customHeight="false" outlineLevel="0" collapsed="false">
      <c r="A60" s="0" t="str">
        <f aca="false">'ESF-Ausw'!D33</f>
        <v>(Noch) keine abgeschlossene Berufsausbildung</v>
      </c>
      <c r="B60" s="0" t="n">
        <f aca="false">'ESF-Ausw'!E33</f>
        <v>0</v>
      </c>
      <c r="C60" s="14" t="e">
        <f aca="false">B60/$B$12</f>
        <v>#DIV/0!</v>
      </c>
    </row>
    <row r="61" customFormat="false" ht="15" hidden="false" customHeight="false" outlineLevel="0" collapsed="false">
      <c r="A61" s="0" t="str">
        <f aca="false">'ESF-Ausw'!D34</f>
        <v>(Außer-)betriebliche Lehre/Ausbildung, Berufsfachschule, sonst. schulische BA</v>
      </c>
      <c r="B61" s="0" t="n">
        <f aca="false">'ESF-Ausw'!E34</f>
        <v>0</v>
      </c>
      <c r="C61" s="14" t="e">
        <f aca="false">B61/$B$12</f>
        <v>#DIV/0!</v>
      </c>
    </row>
    <row r="62" customFormat="false" ht="15" hidden="false" customHeight="false" outlineLevel="0" collapsed="false">
      <c r="A62" s="0" t="str">
        <f aca="false">'ESF-Ausw'!D35</f>
        <v>Fachhochschulabschluss Bachelor/Diplom, Meisterbrief oder  gleichwertiges Zertifikat</v>
      </c>
      <c r="B62" s="0" t="n">
        <f aca="false">'ESF-Ausw'!E35</f>
        <v>0</v>
      </c>
      <c r="C62" s="14" t="e">
        <f aca="false">B62/$B$12</f>
        <v>#DIV/0!</v>
      </c>
    </row>
    <row r="63" customFormat="false" ht="15" hidden="false" customHeight="false" outlineLevel="0" collapsed="false">
      <c r="A63" s="0" t="str">
        <f aca="false">'ESF-Ausw'!D36</f>
        <v>(Fach-)Hochschulabschluss Master, Diplom-Universitätsstudiengang</v>
      </c>
      <c r="B63" s="0" t="n">
        <f aca="false">'ESF-Ausw'!E36</f>
        <v>0</v>
      </c>
      <c r="C63" s="14" t="e">
        <f aca="false">B63/$B$12</f>
        <v>#DIV/0!</v>
      </c>
    </row>
    <row r="64" customFormat="false" ht="15" hidden="false" customHeight="false" outlineLevel="0" collapsed="false">
      <c r="A64" s="0" t="str">
        <f aca="false">'ESF-Ausw'!D37</f>
        <v>Promotion</v>
      </c>
      <c r="B64" s="0" t="n">
        <f aca="false">'ESF-Ausw'!E37</f>
        <v>0</v>
      </c>
      <c r="C64" s="14" t="e">
        <f aca="false">B64/$B$12</f>
        <v>#DIV/0!</v>
      </c>
    </row>
    <row r="65" customFormat="false" ht="15" hidden="false" customHeight="false" outlineLevel="0" collapsed="false">
      <c r="C65" s="14"/>
    </row>
    <row r="66" customFormat="false" ht="15" hidden="false" customHeight="false" outlineLevel="0" collapsed="false">
      <c r="A66" s="5" t="s">
        <v>22</v>
      </c>
      <c r="C66" s="14"/>
    </row>
    <row r="67" customFormat="false" ht="15" hidden="false" customHeight="false" outlineLevel="0" collapsed="false">
      <c r="A67" s="0" t="str">
        <f aca="false">'ESF-Ausw'!D6</f>
        <v>keine Angabe</v>
      </c>
      <c r="B67" s="0" t="n">
        <f aca="false">'ESF-Ausw'!E6</f>
        <v>0</v>
      </c>
      <c r="C67" s="14" t="e">
        <f aca="false">B67/$B$12</f>
        <v>#DIV/0!</v>
      </c>
    </row>
    <row r="68" customFormat="false" ht="15" hidden="false" customHeight="false" outlineLevel="0" collapsed="false">
      <c r="A68" s="0" t="str">
        <f aca="false">'ESF-Ausw'!D7</f>
        <v>Nein</v>
      </c>
      <c r="B68" s="0" t="n">
        <f aca="false">'ESF-Ausw'!E7</f>
        <v>0</v>
      </c>
      <c r="C68" s="14" t="e">
        <f aca="false">B68/$B$12</f>
        <v>#DIV/0!</v>
      </c>
    </row>
    <row r="69" customFormat="false" ht="15" hidden="false" customHeight="false" outlineLevel="0" collapsed="false">
      <c r="A69" s="0" t="str">
        <f aca="false">'ESF-Ausw'!D8</f>
        <v>Ja</v>
      </c>
      <c r="B69" s="0" t="n">
        <f aca="false">'ESF-Ausw'!E8</f>
        <v>0</v>
      </c>
      <c r="C69" s="14" t="e">
        <f aca="false">B69/$B$12</f>
        <v>#DIV/0!</v>
      </c>
    </row>
    <row r="70" customFormat="false" ht="15" hidden="false" customHeight="false" outlineLevel="0" collapsed="false">
      <c r="C70" s="14"/>
    </row>
    <row r="71" customFormat="false" ht="15" hidden="false" customHeight="false" outlineLevel="0" collapsed="false">
      <c r="A71" s="5" t="str">
        <f aca="false">'ESF-Ausw'!A9</f>
        <v>Eltern(teil) nicht Deutschland geboren</v>
      </c>
      <c r="C71" s="14"/>
    </row>
    <row r="72" customFormat="false" ht="15" hidden="false" customHeight="false" outlineLevel="0" collapsed="false">
      <c r="A72" s="0" t="str">
        <f aca="false">'ESF-Ausw'!D9</f>
        <v>keine Angabe</v>
      </c>
      <c r="B72" s="0" t="n">
        <f aca="false">'ESF-Ausw'!E9</f>
        <v>0</v>
      </c>
      <c r="C72" s="14" t="e">
        <f aca="false">B72/$B$12</f>
        <v>#DIV/0!</v>
      </c>
    </row>
    <row r="73" customFormat="false" ht="15" hidden="false" customHeight="false" outlineLevel="0" collapsed="false">
      <c r="A73" s="0" t="str">
        <f aca="false">'ESF-Ausw'!D10</f>
        <v>Nein</v>
      </c>
      <c r="B73" s="0" t="n">
        <f aca="false">'ESF-Ausw'!E10</f>
        <v>0</v>
      </c>
      <c r="C73" s="14" t="e">
        <f aca="false">B73/$B$12</f>
        <v>#DIV/0!</v>
      </c>
    </row>
    <row r="74" customFormat="false" ht="15" hidden="false" customHeight="false" outlineLevel="0" collapsed="false">
      <c r="A74" s="0" t="str">
        <f aca="false">'ESF-Ausw'!D11</f>
        <v>Ja</v>
      </c>
      <c r="B74" s="0" t="n">
        <f aca="false">'ESF-Ausw'!E11</f>
        <v>0</v>
      </c>
      <c r="C74" s="14" t="e">
        <f aca="false">B74/$B$12</f>
        <v>#DIV/0!</v>
      </c>
    </row>
    <row r="75" customFormat="false" ht="15" hidden="false" customHeight="false" outlineLevel="0" collapsed="false">
      <c r="C75" s="14"/>
    </row>
    <row r="76" customFormat="false" ht="15" hidden="false" customHeight="false" outlineLevel="0" collapsed="false">
      <c r="A76" s="5" t="str">
        <f aca="false">'ESF-Ausw'!A12</f>
        <v>anerkannte Minderheit</v>
      </c>
      <c r="C76" s="14"/>
    </row>
    <row r="77" customFormat="false" ht="15" hidden="false" customHeight="false" outlineLevel="0" collapsed="false">
      <c r="A77" s="0" t="str">
        <f aca="false">'ESF-Ausw'!D12</f>
        <v>keine Angabe</v>
      </c>
      <c r="B77" s="0" t="n">
        <f aca="false">'ESF-Ausw'!E12</f>
        <v>0</v>
      </c>
      <c r="C77" s="14" t="e">
        <f aca="false">B77/$B$12</f>
        <v>#DIV/0!</v>
      </c>
    </row>
    <row r="78" customFormat="false" ht="15" hidden="false" customHeight="false" outlineLevel="0" collapsed="false">
      <c r="A78" s="0" t="str">
        <f aca="false">'ESF-Ausw'!D13</f>
        <v>Nein</v>
      </c>
      <c r="B78" s="0" t="n">
        <f aca="false">'ESF-Ausw'!E13</f>
        <v>0</v>
      </c>
      <c r="C78" s="14" t="e">
        <f aca="false">B78/$B$12</f>
        <v>#DIV/0!</v>
      </c>
    </row>
    <row r="79" customFormat="false" ht="15" hidden="false" customHeight="false" outlineLevel="0" collapsed="false">
      <c r="A79" s="0" t="str">
        <f aca="false">'ESF-Ausw'!D14</f>
        <v>Ja</v>
      </c>
      <c r="B79" s="0" t="n">
        <f aca="false">'ESF-Ausw'!E14</f>
        <v>0</v>
      </c>
      <c r="C79" s="14" t="e">
        <f aca="false">B79/$B$12</f>
        <v>#DIV/0!</v>
      </c>
    </row>
    <row r="80" customFormat="false" ht="15" hidden="false" customHeight="false" outlineLevel="0" collapsed="false">
      <c r="C80" s="14"/>
    </row>
    <row r="81" customFormat="false" ht="15" hidden="false" customHeight="false" outlineLevel="0" collapsed="false">
      <c r="A81" s="5" t="str">
        <f aca="false">'ESF-Ausw'!A15</f>
        <v>Sonstige Benachteiligungen</v>
      </c>
      <c r="C81" s="14"/>
    </row>
    <row r="82" customFormat="false" ht="15" hidden="false" customHeight="false" outlineLevel="0" collapsed="false">
      <c r="A82" s="0" t="str">
        <f aca="false">'ESF-Ausw'!D15</f>
        <v>keine Angabe</v>
      </c>
      <c r="B82" s="0" t="n">
        <f aca="false">'ESF-Ausw'!E15</f>
        <v>0</v>
      </c>
      <c r="C82" s="14" t="e">
        <f aca="false">B82/$B$12</f>
        <v>#DIV/0!</v>
      </c>
    </row>
    <row r="83" customFormat="false" ht="15" hidden="false" customHeight="false" outlineLevel="0" collapsed="false">
      <c r="A83" s="0" t="str">
        <f aca="false">'ESF-Ausw'!D16</f>
        <v>Nein</v>
      </c>
      <c r="B83" s="0" t="n">
        <f aca="false">'ESF-Ausw'!E16</f>
        <v>0</v>
      </c>
      <c r="C83" s="14" t="e">
        <f aca="false">B83/$B$12</f>
        <v>#DIV/0!</v>
      </c>
    </row>
    <row r="84" customFormat="false" ht="15" hidden="false" customHeight="false" outlineLevel="0" collapsed="false">
      <c r="A84" s="0" t="str">
        <f aca="false">'ESF-Ausw'!D17</f>
        <v>Ja</v>
      </c>
      <c r="B84" s="0" t="n">
        <f aca="false">'ESF-Ausw'!E17</f>
        <v>0</v>
      </c>
      <c r="C84" s="14" t="e">
        <f aca="false">B84/$B$12</f>
        <v>#DIV/0!</v>
      </c>
    </row>
    <row r="85" customFormat="false" ht="15" hidden="false" customHeight="false" outlineLevel="0" collapsed="false">
      <c r="C85" s="14"/>
    </row>
    <row r="86" customFormat="false" ht="18.75" hidden="false" customHeight="false" outlineLevel="0" collapsed="false">
      <c r="A86" s="12" t="s">
        <v>23</v>
      </c>
      <c r="B86" s="12"/>
      <c r="C86" s="12"/>
    </row>
    <row r="87" customFormat="false" ht="15" hidden="false" customHeight="false" outlineLevel="0" collapsed="false">
      <c r="A87" s="5" t="str">
        <f aca="false">'EC-Ausw'!B3</f>
        <v>Bundesland (Person)</v>
      </c>
      <c r="C87" s="14"/>
    </row>
    <row r="88" customFormat="false" ht="15" hidden="false" customHeight="false" outlineLevel="0" collapsed="false">
      <c r="A88" s="0" t="str">
        <f aca="false">'EC-Ausw'!E3</f>
        <v>keine Angabe</v>
      </c>
      <c r="B88" s="0" t="n">
        <f aca="false">'EC-Ausw'!F3</f>
        <v>0</v>
      </c>
      <c r="C88" s="14" t="e">
        <f aca="false">B88/$B$12</f>
        <v>#DIV/0!</v>
      </c>
    </row>
    <row r="89" customFormat="false" ht="15" hidden="false" customHeight="false" outlineLevel="0" collapsed="false">
      <c r="A89" s="0" t="str">
        <f aca="false">'EC-Ausw'!E4</f>
        <v>Baden-Württemberg</v>
      </c>
      <c r="B89" s="0" t="n">
        <f aca="false">'EC-Ausw'!F4</f>
        <v>0</v>
      </c>
      <c r="C89" s="14" t="e">
        <f aca="false">B89/$B$12</f>
        <v>#DIV/0!</v>
      </c>
    </row>
    <row r="90" customFormat="false" ht="15" hidden="false" customHeight="false" outlineLevel="0" collapsed="false">
      <c r="A90" s="0" t="str">
        <f aca="false">'EC-Ausw'!E5</f>
        <v>Nordrhein-Westfalen</v>
      </c>
      <c r="B90" s="0" t="n">
        <f aca="false">'EC-Ausw'!F5</f>
        <v>0</v>
      </c>
      <c r="C90" s="14" t="e">
        <f aca="false">B90/$B$12</f>
        <v>#DIV/0!</v>
      </c>
    </row>
    <row r="91" customFormat="false" ht="15" hidden="false" customHeight="false" outlineLevel="0" collapsed="false">
      <c r="A91" s="0" t="str">
        <f aca="false">'EC-Ausw'!E6</f>
        <v>Rheinland-Pfalz</v>
      </c>
      <c r="B91" s="0" t="n">
        <f aca="false">'EC-Ausw'!F6</f>
        <v>0</v>
      </c>
      <c r="C91" s="14" t="e">
        <f aca="false">B91/$B$12</f>
        <v>#DIV/0!</v>
      </c>
    </row>
    <row r="92" customFormat="false" ht="15" hidden="false" customHeight="false" outlineLevel="0" collapsed="false">
      <c r="A92" s="0" t="str">
        <f aca="false">'EC-Ausw'!E7</f>
        <v>Saarland</v>
      </c>
      <c r="B92" s="0" t="n">
        <f aca="false">'EC-Ausw'!F7</f>
        <v>0</v>
      </c>
      <c r="C92" s="14" t="e">
        <f aca="false">B92/$B$12</f>
        <v>#DIV/0!</v>
      </c>
    </row>
    <row r="93" customFormat="false" ht="15" hidden="false" customHeight="false" outlineLevel="0" collapsed="false">
      <c r="A93" s="0" t="str">
        <f aca="false">'EC-Ausw'!E8</f>
        <v>Sachsen</v>
      </c>
      <c r="B93" s="0" t="n">
        <f aca="false">'EC-Ausw'!F8</f>
        <v>0</v>
      </c>
      <c r="C93" s="14" t="e">
        <f aca="false">B93/$B$12</f>
        <v>#DIV/0!</v>
      </c>
    </row>
    <row r="94" customFormat="false" ht="15" hidden="false" customHeight="false" outlineLevel="0" collapsed="false">
      <c r="A94" s="0" t="str">
        <f aca="false">'EC-Ausw'!E9</f>
        <v>Sachsen-Anhalt</v>
      </c>
      <c r="B94" s="0" t="n">
        <f aca="false">'EC-Ausw'!F9</f>
        <v>0</v>
      </c>
      <c r="C94" s="14" t="e">
        <f aca="false">B94/$B$12</f>
        <v>#DIV/0!</v>
      </c>
    </row>
    <row r="95" customFormat="false" ht="15" hidden="false" customHeight="false" outlineLevel="0" collapsed="false">
      <c r="A95" s="0" t="str">
        <f aca="false">'EC-Ausw'!E10</f>
        <v>Schleswig-Holstein</v>
      </c>
      <c r="B95" s="0" t="n">
        <f aca="false">'EC-Ausw'!F10</f>
        <v>0</v>
      </c>
      <c r="C95" s="14" t="e">
        <f aca="false">B95/$B$12</f>
        <v>#DIV/0!</v>
      </c>
    </row>
    <row r="96" customFormat="false" ht="15" hidden="false" customHeight="false" outlineLevel="0" collapsed="false">
      <c r="A96" s="0" t="str">
        <f aca="false">'EC-Ausw'!E11</f>
        <v>Thüringen</v>
      </c>
      <c r="B96" s="0" t="n">
        <f aca="false">'EC-Ausw'!F11</f>
        <v>0</v>
      </c>
      <c r="C96" s="14" t="e">
        <f aca="false">B96/$B$12</f>
        <v>#DIV/0!</v>
      </c>
    </row>
    <row r="97" customFormat="false" ht="15" hidden="false" customHeight="false" outlineLevel="0" collapsed="false">
      <c r="A97" s="0" t="str">
        <f aca="false">'EC-Ausw'!E12</f>
        <v>Bayern</v>
      </c>
      <c r="B97" s="0" t="n">
        <f aca="false">'EC-Ausw'!F12</f>
        <v>0</v>
      </c>
      <c r="C97" s="14" t="e">
        <f aca="false">B97/$B$12</f>
        <v>#DIV/0!</v>
      </c>
    </row>
    <row r="98" customFormat="false" ht="15" hidden="false" customHeight="false" outlineLevel="0" collapsed="false">
      <c r="A98" s="0" t="str">
        <f aca="false">'EC-Ausw'!E13</f>
        <v>Berlin</v>
      </c>
      <c r="B98" s="0" t="n">
        <f aca="false">'EC-Ausw'!F13</f>
        <v>0</v>
      </c>
      <c r="C98" s="14" t="e">
        <f aca="false">B98/$B$12</f>
        <v>#DIV/0!</v>
      </c>
    </row>
    <row r="99" customFormat="false" ht="15" hidden="false" customHeight="false" outlineLevel="0" collapsed="false">
      <c r="A99" s="0" t="str">
        <f aca="false">'EC-Ausw'!E14</f>
        <v>Brandenburg</v>
      </c>
      <c r="B99" s="0" t="n">
        <f aca="false">'EC-Ausw'!F14</f>
        <v>0</v>
      </c>
      <c r="C99" s="14" t="e">
        <f aca="false">B99/$B$12</f>
        <v>#DIV/0!</v>
      </c>
    </row>
    <row r="100" customFormat="false" ht="15" hidden="false" customHeight="false" outlineLevel="0" collapsed="false">
      <c r="A100" s="0" t="str">
        <f aca="false">'EC-Ausw'!E15</f>
        <v>Bremen</v>
      </c>
      <c r="B100" s="0" t="n">
        <f aca="false">'EC-Ausw'!F15</f>
        <v>0</v>
      </c>
      <c r="C100" s="14" t="e">
        <f aca="false">B100/$B$12</f>
        <v>#DIV/0!</v>
      </c>
    </row>
    <row r="101" customFormat="false" ht="15" hidden="false" customHeight="false" outlineLevel="0" collapsed="false">
      <c r="A101" s="0" t="str">
        <f aca="false">'EC-Ausw'!E16</f>
        <v>Hamburg</v>
      </c>
      <c r="B101" s="0" t="n">
        <f aca="false">'EC-Ausw'!F16</f>
        <v>0</v>
      </c>
      <c r="C101" s="14" t="e">
        <f aca="false">B101/$B$12</f>
        <v>#DIV/0!</v>
      </c>
    </row>
    <row r="102" customFormat="false" ht="15" hidden="false" customHeight="false" outlineLevel="0" collapsed="false">
      <c r="A102" s="0" t="str">
        <f aca="false">'EC-Ausw'!E17</f>
        <v>Hessen</v>
      </c>
      <c r="B102" s="0" t="n">
        <f aca="false">'EC-Ausw'!F17</f>
        <v>0</v>
      </c>
      <c r="C102" s="14" t="e">
        <f aca="false">B102/$B$12</f>
        <v>#DIV/0!</v>
      </c>
    </row>
    <row r="103" customFormat="false" ht="15" hidden="false" customHeight="false" outlineLevel="0" collapsed="false">
      <c r="A103" s="0" t="str">
        <f aca="false">'EC-Ausw'!E18</f>
        <v>Mecklenburg-Vorpommern</v>
      </c>
      <c r="B103" s="0" t="n">
        <f aca="false">'EC-Ausw'!F18</f>
        <v>0</v>
      </c>
      <c r="C103" s="14" t="e">
        <f aca="false">B103/$B$12</f>
        <v>#DIV/0!</v>
      </c>
    </row>
    <row r="104" customFormat="false" ht="15" hidden="false" customHeight="false" outlineLevel="0" collapsed="false">
      <c r="A104" s="0" t="str">
        <f aca="false">'EC-Ausw'!E19</f>
        <v>Niedersachsen</v>
      </c>
      <c r="B104" s="0" t="n">
        <f aca="false">'EC-Ausw'!F19</f>
        <v>0</v>
      </c>
      <c r="C104" s="14" t="e">
        <f aca="false">B104/$B$12</f>
        <v>#DIV/0!</v>
      </c>
    </row>
    <row r="105" customFormat="false" ht="15" hidden="false" customHeight="false" outlineLevel="0" collapsed="false">
      <c r="C105" s="14"/>
    </row>
    <row r="106" customFormat="false" ht="15" hidden="false" customHeight="false" outlineLevel="0" collapsed="false">
      <c r="A106" s="5" t="str">
        <f aca="false">'EC-Ausw'!B20</f>
        <v>Angebote bzw. Zusammenarbeit mit/in (Mehrfachn. möglich)</v>
      </c>
      <c r="C106" s="14"/>
    </row>
    <row r="107" customFormat="false" ht="15" hidden="false" customHeight="false" outlineLevel="0" collapsed="false">
      <c r="A107" s="0" t="str">
        <f aca="false">'EC-Ausw'!E21</f>
        <v>Kita</v>
      </c>
      <c r="B107" s="0" t="n">
        <f aca="false">'EC-Ausw'!F21</f>
        <v>0</v>
      </c>
      <c r="C107" s="14" t="e">
        <f aca="false">B107/$B$12</f>
        <v>#DIV/0!</v>
      </c>
    </row>
    <row r="108" customFormat="false" ht="15" hidden="false" customHeight="false" outlineLevel="0" collapsed="false">
      <c r="A108" s="0" t="str">
        <f aca="false">'EC-Ausw'!E22</f>
        <v>Kita mit Familienzentrum</v>
      </c>
      <c r="B108" s="0" t="n">
        <f aca="false">'EC-Ausw'!F22</f>
        <v>0</v>
      </c>
      <c r="C108" s="14" t="e">
        <f aca="false">B108/$B$12</f>
        <v>#DIV/0!</v>
      </c>
    </row>
    <row r="109" customFormat="false" ht="15" hidden="false" customHeight="false" outlineLevel="0" collapsed="false">
      <c r="A109" s="0" t="str">
        <f aca="false">'EC-Ausw'!E23</f>
        <v>Familienzentrum ohne Kita</v>
      </c>
      <c r="B109" s="0" t="n">
        <f aca="false">'EC-Ausw'!F23</f>
        <v>0</v>
      </c>
      <c r="C109" s="14" t="e">
        <f aca="false">B109/$B$12</f>
        <v>#DIV/0!</v>
      </c>
    </row>
    <row r="110" customFormat="false" ht="15" hidden="false" customHeight="false" outlineLevel="0" collapsed="false">
      <c r="A110" s="0" t="str">
        <f aca="false">'EC-Ausw'!E24</f>
        <v>Familienbildungsstätte</v>
      </c>
      <c r="B110" s="0" t="n">
        <f aca="false">'EC-Ausw'!F24</f>
        <v>0</v>
      </c>
      <c r="C110" s="14" t="e">
        <f aca="false">B110/$B$12</f>
        <v>#DIV/0!</v>
      </c>
    </row>
    <row r="111" customFormat="false" ht="15" hidden="false" customHeight="false" outlineLevel="0" collapsed="false">
      <c r="A111" s="0" t="str">
        <f aca="false">'EC-Ausw'!E25</f>
        <v>Mehrgenerationenhaus</v>
      </c>
      <c r="B111" s="0" t="n">
        <f aca="false">'EC-Ausw'!F25</f>
        <v>0</v>
      </c>
      <c r="C111" s="14" t="e">
        <f aca="false">B111/$B$12</f>
        <v>#DIV/0!</v>
      </c>
    </row>
    <row r="112" customFormat="false" ht="15" hidden="false" customHeight="false" outlineLevel="0" collapsed="false">
      <c r="A112" s="0" t="str">
        <f aca="false">'EC-Ausw'!E26</f>
        <v>Grundschule</v>
      </c>
      <c r="B112" s="0" t="n">
        <f aca="false">'EC-Ausw'!F26</f>
        <v>0</v>
      </c>
      <c r="C112" s="14" t="e">
        <f aca="false">B112/$B$12</f>
        <v>#DIV/0!</v>
      </c>
    </row>
    <row r="113" customFormat="false" ht="15" hidden="false" customHeight="false" outlineLevel="0" collapsed="false">
      <c r="A113" s="0" t="str">
        <f aca="false">'EC-Ausw'!E27</f>
        <v>Beratungsstelle</v>
      </c>
      <c r="B113" s="0" t="n">
        <f aca="false">'EC-Ausw'!F27</f>
        <v>0</v>
      </c>
      <c r="C113" s="14" t="e">
        <f aca="false">B113/$B$12</f>
        <v>#DIV/0!</v>
      </c>
    </row>
    <row r="114" customFormat="false" ht="15" hidden="false" customHeight="false" outlineLevel="0" collapsed="false">
      <c r="A114" s="0" t="str">
        <f aca="false">'EC-Ausw'!E28</f>
        <v>Jugendamt</v>
      </c>
      <c r="B114" s="0" t="n">
        <f aca="false">'EC-Ausw'!F28</f>
        <v>0</v>
      </c>
      <c r="C114" s="14" t="e">
        <f aca="false">B114/$B$12</f>
        <v>#DIV/0!</v>
      </c>
    </row>
    <row r="115" customFormat="false" ht="15" hidden="false" customHeight="false" outlineLevel="0" collapsed="false">
      <c r="A115" s="0" t="str">
        <f aca="false">'EC-Ausw'!E29</f>
        <v>Jugendhilfe / Hilfen zur Erziehung</v>
      </c>
      <c r="B115" s="0" t="n">
        <f aca="false">'EC-Ausw'!F29</f>
        <v>0</v>
      </c>
      <c r="C115" s="14" t="e">
        <f aca="false">B115/$B$12</f>
        <v>#DIV/0!</v>
      </c>
    </row>
    <row r="116" customFormat="false" ht="15" hidden="false" customHeight="false" outlineLevel="0" collapsed="false">
      <c r="A116" s="0" t="str">
        <f aca="false">'EC-Ausw'!E30</f>
        <v>Sonstiges</v>
      </c>
      <c r="B116" s="0" t="n">
        <f aca="false">'EC-Ausw'!F30</f>
        <v>0</v>
      </c>
      <c r="C116" s="14" t="e">
        <f aca="false">B116/$B$12</f>
        <v>#DIV/0!</v>
      </c>
    </row>
    <row r="117" customFormat="false" ht="56.25" hidden="false" customHeight="true" outlineLevel="0" collapsed="false">
      <c r="C117" s="14"/>
    </row>
    <row r="118" customFormat="false" ht="15" hidden="false" customHeight="false" outlineLevel="0" collapsed="false">
      <c r="A118" s="5" t="str">
        <f aca="false">'EC-Ausw'!B31</f>
        <v>Funktion</v>
      </c>
      <c r="C118" s="14"/>
    </row>
    <row r="119" customFormat="false" ht="15" hidden="false" customHeight="false" outlineLevel="0" collapsed="false">
      <c r="A119" s="0" t="str">
        <f aca="false">'EC-Ausw'!E31</f>
        <v>keine Angabe</v>
      </c>
      <c r="B119" s="0" t="n">
        <f aca="false">'EC-Ausw'!F31</f>
        <v>0</v>
      </c>
      <c r="C119" s="14" t="e">
        <f aca="false">B119/$B$12</f>
        <v>#DIV/0!</v>
      </c>
    </row>
    <row r="120" customFormat="false" ht="15" hidden="false" customHeight="false" outlineLevel="0" collapsed="false">
      <c r="A120" s="0" t="str">
        <f aca="false">'EC-Ausw'!E33</f>
        <v>Fachkraft</v>
      </c>
      <c r="B120" s="0" t="n">
        <f aca="false">'EC-Ausw'!F33</f>
        <v>0</v>
      </c>
      <c r="C120" s="14" t="e">
        <f aca="false">B120/$B$12</f>
        <v>#DIV/0!</v>
      </c>
    </row>
    <row r="121" customFormat="false" ht="15" hidden="false" customHeight="false" outlineLevel="0" collapsed="false">
      <c r="A121" s="0" t="str">
        <f aca="false">'EC-Ausw'!E34</f>
        <v>Leiterin</v>
      </c>
      <c r="B121" s="0" t="n">
        <f aca="false">'EC-Ausw'!F34</f>
        <v>0</v>
      </c>
      <c r="C121" s="14" t="e">
        <f aca="false">B121/$B$12</f>
        <v>#DIV/0!</v>
      </c>
    </row>
    <row r="122" customFormat="false" ht="15" hidden="false" customHeight="false" outlineLevel="0" collapsed="false">
      <c r="A122" s="0" t="str">
        <f aca="false">'EC-Ausw'!E35</f>
        <v>Fachberatung (z.B. Kita)</v>
      </c>
      <c r="B122" s="0" t="n">
        <f aca="false">'EC-Ausw'!F35</f>
        <v>0</v>
      </c>
      <c r="C122" s="14" t="e">
        <f aca="false">B122/$B$12</f>
        <v>#DIV/0!</v>
      </c>
    </row>
    <row r="123" customFormat="false" ht="15" hidden="false" customHeight="false" outlineLevel="0" collapsed="false">
      <c r="A123" s="0" t="str">
        <f aca="false">'EC-Ausw'!E36</f>
        <v>Sonstiges</v>
      </c>
      <c r="B123" s="0" t="n">
        <f aca="false">'EC-Ausw'!F36</f>
        <v>0</v>
      </c>
      <c r="C123" s="14" t="e">
        <f aca="false">B123/$B$12</f>
        <v>#DIV/0!</v>
      </c>
    </row>
    <row r="124" customFormat="false" ht="15" hidden="false" customHeight="false" outlineLevel="0" collapsed="false">
      <c r="C124" s="14"/>
    </row>
    <row r="125" customFormat="false" ht="15" hidden="false" customHeight="false" outlineLevel="0" collapsed="false">
      <c r="A125" s="5" t="str">
        <f aca="false">'EC-Ausw'!B37</f>
        <v>Wochenumfang</v>
      </c>
      <c r="C125" s="14"/>
    </row>
    <row r="126" customFormat="false" ht="15" hidden="false" customHeight="false" outlineLevel="0" collapsed="false">
      <c r="A126" s="0" t="str">
        <f aca="false">'EC-Ausw'!E37</f>
        <v>keine Angabe</v>
      </c>
      <c r="B126" s="0" t="n">
        <f aca="false">'EC-Ausw'!F37</f>
        <v>0</v>
      </c>
      <c r="C126" s="14" t="e">
        <f aca="false">B126/$B$12</f>
        <v>#DIV/0!</v>
      </c>
    </row>
    <row r="127" customFormat="false" ht="15" hidden="false" customHeight="false" outlineLevel="0" collapsed="false">
      <c r="A127" s="0" t="str">
        <f aca="false">'EC-Ausw'!E38</f>
        <v>bis zu 10 Stunden</v>
      </c>
      <c r="B127" s="0" t="n">
        <f aca="false">'EC-Ausw'!F38</f>
        <v>0</v>
      </c>
      <c r="C127" s="14" t="e">
        <f aca="false">B127/$B$12</f>
        <v>#DIV/0!</v>
      </c>
    </row>
    <row r="128" customFormat="false" ht="15" hidden="false" customHeight="false" outlineLevel="0" collapsed="false">
      <c r="A128" s="0" t="str">
        <f aca="false">'EC-Ausw'!E39</f>
        <v>über 10 bis zu 20 Stunden</v>
      </c>
      <c r="B128" s="0" t="n">
        <f aca="false">'EC-Ausw'!F39</f>
        <v>0</v>
      </c>
      <c r="C128" s="14" t="e">
        <f aca="false">B128/$B$12</f>
        <v>#DIV/0!</v>
      </c>
    </row>
    <row r="129" customFormat="false" ht="15" hidden="false" customHeight="false" outlineLevel="0" collapsed="false">
      <c r="A129" s="0" t="str">
        <f aca="false">'EC-Ausw'!E40</f>
        <v>über 20 bis zu 30 Stunden</v>
      </c>
      <c r="B129" s="0" t="n">
        <f aca="false">'EC-Ausw'!F40</f>
        <v>0</v>
      </c>
      <c r="C129" s="14" t="e">
        <f aca="false">B129/$B$12</f>
        <v>#DIV/0!</v>
      </c>
    </row>
    <row r="130" customFormat="false" ht="15" hidden="false" customHeight="false" outlineLevel="0" collapsed="false">
      <c r="A130" s="0" t="str">
        <f aca="false">'EC-Ausw'!E41</f>
        <v>mehr als 30 Stunden</v>
      </c>
      <c r="B130" s="0" t="n">
        <f aca="false">'EC-Ausw'!F41</f>
        <v>0</v>
      </c>
      <c r="C130" s="14" t="e">
        <f aca="false">B130/$B$12</f>
        <v>#DIV/0!</v>
      </c>
    </row>
    <row r="131" customFormat="false" ht="11.25" hidden="false" customHeight="true" outlineLevel="0" collapsed="false">
      <c r="C131" s="14"/>
    </row>
    <row r="132" customFormat="false" ht="15" hidden="false" customHeight="false" outlineLevel="0" collapsed="false">
      <c r="A132" s="5" t="str">
        <f aca="false">'EC-Ausw'!B42</f>
        <v>Tätigkeit seit</v>
      </c>
      <c r="C132" s="14"/>
    </row>
    <row r="133" customFormat="false" ht="15" hidden="false" customHeight="false" outlineLevel="0" collapsed="false">
      <c r="A133" s="0" t="str">
        <f aca="false">'EC-Ausw'!E42</f>
        <v>keine Angabe</v>
      </c>
      <c r="B133" s="0" t="n">
        <f aca="false">'EC-Ausw'!F42</f>
        <v>0</v>
      </c>
      <c r="C133" s="14" t="e">
        <f aca="false">B133/$B$12</f>
        <v>#DIV/0!</v>
      </c>
    </row>
    <row r="134" customFormat="false" ht="15" hidden="false" customHeight="false" outlineLevel="0" collapsed="false">
      <c r="A134" s="0" t="str">
        <f aca="false">'EC-Ausw'!E43</f>
        <v>bis zu 3 Jahren</v>
      </c>
      <c r="B134" s="0" t="n">
        <f aca="false">'EC-Ausw'!F43</f>
        <v>0</v>
      </c>
      <c r="C134" s="14" t="e">
        <f aca="false">B134/$B$12</f>
        <v>#DIV/0!</v>
      </c>
    </row>
    <row r="135" customFormat="false" ht="15" hidden="false" customHeight="false" outlineLevel="0" collapsed="false">
      <c r="A135" s="0" t="str">
        <f aca="false">'EC-Ausw'!E44</f>
        <v>3 bis zu 6 Jahren</v>
      </c>
      <c r="B135" s="0" t="n">
        <f aca="false">'EC-Ausw'!F44</f>
        <v>0</v>
      </c>
      <c r="C135" s="14" t="e">
        <f aca="false">B135/$B$12</f>
        <v>#DIV/0!</v>
      </c>
    </row>
    <row r="136" customFormat="false" ht="15" hidden="false" customHeight="false" outlineLevel="0" collapsed="false">
      <c r="A136" s="0" t="str">
        <f aca="false">'EC-Ausw'!E45</f>
        <v>6 bis zu 10 Jahren</v>
      </c>
      <c r="B136" s="0" t="n">
        <f aca="false">'EC-Ausw'!F45</f>
        <v>0</v>
      </c>
      <c r="C136" s="14" t="e">
        <f aca="false">B136/$B$12</f>
        <v>#DIV/0!</v>
      </c>
    </row>
    <row r="137" customFormat="false" ht="15" hidden="false" customHeight="false" outlineLevel="0" collapsed="false">
      <c r="A137" s="0" t="str">
        <f aca="false">'EC-Ausw'!E46</f>
        <v>10 bis zu 15 Jahren</v>
      </c>
      <c r="B137" s="0" t="n">
        <f aca="false">'EC-Ausw'!F46</f>
        <v>0</v>
      </c>
      <c r="C137" s="14" t="e">
        <f aca="false">B137/$B$12</f>
        <v>#DIV/0!</v>
      </c>
    </row>
    <row r="138" customFormat="false" ht="15" hidden="false" customHeight="false" outlineLevel="0" collapsed="false">
      <c r="A138" s="0" t="str">
        <f aca="false">'EC-Ausw'!E47</f>
        <v>mehr als 15 Jahren</v>
      </c>
      <c r="B138" s="0" t="n">
        <f aca="false">'EC-Ausw'!F47</f>
        <v>0</v>
      </c>
      <c r="C138" s="14" t="e">
        <f aca="false">B138/$B$12</f>
        <v>#DIV/0!</v>
      </c>
    </row>
    <row r="139" customFormat="false" ht="11.25" hidden="false" customHeight="true" outlineLevel="0" collapsed="false">
      <c r="C139" s="14"/>
    </row>
    <row r="140" customFormat="false" ht="15" hidden="false" customHeight="false" outlineLevel="0" collapsed="false">
      <c r="A140" s="5" t="str">
        <f aca="false">'EC-Ausw'!B50</f>
        <v>Berufsabschluss</v>
      </c>
      <c r="C140" s="14"/>
    </row>
    <row r="141" customFormat="false" ht="15" hidden="false" customHeight="false" outlineLevel="0" collapsed="false">
      <c r="A141" s="0" t="str">
        <f aca="false">'EC-Ausw'!E50</f>
        <v>keine Angabe</v>
      </c>
      <c r="B141" s="0" t="n">
        <f aca="false">'EC-Ausw'!F50</f>
        <v>0</v>
      </c>
      <c r="C141" s="14" t="e">
        <f aca="false">B141/$B$12</f>
        <v>#DIV/0!</v>
      </c>
    </row>
    <row r="142" customFormat="false" ht="15" hidden="false" customHeight="false" outlineLevel="0" collapsed="false">
      <c r="A142" s="0" t="str">
        <f aca="false">'EC-Ausw'!E51</f>
        <v>Erzieher/in</v>
      </c>
      <c r="B142" s="0" t="n">
        <f aca="false">'EC-Ausw'!F51</f>
        <v>0</v>
      </c>
      <c r="C142" s="14" t="e">
        <f aca="false">B142/$B$12</f>
        <v>#DIV/0!</v>
      </c>
    </row>
    <row r="143" customFormat="false" ht="15" hidden="false" customHeight="false" outlineLevel="0" collapsed="false">
      <c r="A143" s="0" t="str">
        <f aca="false">'EC-Ausw'!E52</f>
        <v>Heilpädagoge/in</v>
      </c>
      <c r="B143" s="0" t="n">
        <f aca="false">'EC-Ausw'!F52</f>
        <v>0</v>
      </c>
      <c r="C143" s="14" t="e">
        <f aca="false">B143/$B$12</f>
        <v>#DIV/0!</v>
      </c>
    </row>
    <row r="144" customFormat="false" ht="15" hidden="false" customHeight="false" outlineLevel="0" collapsed="false">
      <c r="A144" s="0" t="str">
        <f aca="false">'EC-Ausw'!E53</f>
        <v>Heilerziehungspfleger/in</v>
      </c>
      <c r="B144" s="0" t="n">
        <f aca="false">'EC-Ausw'!F53</f>
        <v>0</v>
      </c>
      <c r="C144" s="14" t="e">
        <f aca="false">B144/$B$12</f>
        <v>#DIV/0!</v>
      </c>
    </row>
    <row r="145" customFormat="false" ht="15" hidden="false" customHeight="false" outlineLevel="0" collapsed="false">
      <c r="A145" s="0" t="str">
        <f aca="false">'EC-Ausw'!E54</f>
        <v>Sozialassistent/in</v>
      </c>
      <c r="B145" s="0" t="n">
        <f aca="false">'EC-Ausw'!F54</f>
        <v>0</v>
      </c>
      <c r="C145" s="14" t="e">
        <f aca="false">B145/$B$12</f>
        <v>#DIV/0!</v>
      </c>
    </row>
    <row r="146" customFormat="false" ht="15" hidden="false" customHeight="false" outlineLevel="0" collapsed="false">
      <c r="A146" s="0" t="str">
        <f aca="false">'EC-Ausw'!E55</f>
        <v>Sozialpädagogische/r Assistent/in Kinderpfleger/in</v>
      </c>
      <c r="B146" s="0" t="n">
        <f aca="false">'EC-Ausw'!F55</f>
        <v>0</v>
      </c>
      <c r="C146" s="14" t="e">
        <f aca="false">B146/$B$12</f>
        <v>#DIV/0!</v>
      </c>
    </row>
    <row r="147" customFormat="false" ht="15" hidden="false" customHeight="false" outlineLevel="0" collapsed="false">
      <c r="A147" s="0" t="str">
        <f aca="false">'EC-Ausw'!E56</f>
        <v>Gesundheits- und Krankenpfleger/in</v>
      </c>
      <c r="B147" s="0" t="n">
        <f aca="false">'EC-Ausw'!F56</f>
        <v>0</v>
      </c>
      <c r="C147" s="14" t="e">
        <f aca="false">B147/$B$12</f>
        <v>#DIV/0!</v>
      </c>
    </row>
    <row r="148" customFormat="false" ht="15" hidden="false" customHeight="false" outlineLevel="0" collapsed="false">
      <c r="A148" s="0" t="str">
        <f aca="false">'EC-Ausw'!E57</f>
        <v>Altenpfleger/in</v>
      </c>
      <c r="B148" s="0" t="n">
        <f aca="false">'EC-Ausw'!F57</f>
        <v>0</v>
      </c>
      <c r="C148" s="14" t="e">
        <f aca="false">B148/$B$12</f>
        <v>#DIV/0!</v>
      </c>
    </row>
    <row r="149" customFormat="false" ht="15" hidden="false" customHeight="false" outlineLevel="0" collapsed="false">
      <c r="A149" s="0" t="str">
        <f aca="false">'EC-Ausw'!E58</f>
        <v>Hebamme/Entbindungspfleger</v>
      </c>
      <c r="B149" s="0" t="n">
        <f aca="false">'EC-Ausw'!F58</f>
        <v>0</v>
      </c>
      <c r="C149" s="14" t="e">
        <f aca="false">B149/$B$12</f>
        <v>#DIV/0!</v>
      </c>
    </row>
    <row r="150" customFormat="false" ht="15" hidden="false" customHeight="false" outlineLevel="0" collapsed="false">
      <c r="A150" s="0" t="str">
        <f aca="false">'EC-Ausw'!E59</f>
        <v>Logopäde/in</v>
      </c>
      <c r="B150" s="0" t="n">
        <f aca="false">'EC-Ausw'!F59</f>
        <v>0</v>
      </c>
      <c r="C150" s="14" t="e">
        <f aca="false">B150/$B$12</f>
        <v>#DIV/0!</v>
      </c>
    </row>
    <row r="151" customFormat="false" ht="15" hidden="false" customHeight="false" outlineLevel="0" collapsed="false">
      <c r="A151" s="0" t="str">
        <f aca="false">'EC-Ausw'!E60</f>
        <v>Motopädagoge/in</v>
      </c>
      <c r="B151" s="0" t="n">
        <f aca="false">'EC-Ausw'!F60</f>
        <v>0</v>
      </c>
      <c r="C151" s="14" t="e">
        <f aca="false">B151/$B$12</f>
        <v>#DIV/0!</v>
      </c>
    </row>
    <row r="152" customFormat="false" ht="15" hidden="false" customHeight="false" outlineLevel="0" collapsed="false">
      <c r="A152" s="0" t="str">
        <f aca="false">'EC-Ausw'!E61</f>
        <v>Sonstiger Berufsabschluss im sozialen, psychologischen Bereich</v>
      </c>
      <c r="B152" s="0" t="n">
        <f aca="false">'EC-Ausw'!F61</f>
        <v>0</v>
      </c>
      <c r="C152" s="14" t="e">
        <f aca="false">B152/$B$12</f>
        <v>#DIV/0!</v>
      </c>
    </row>
    <row r="153" customFormat="false" ht="15" hidden="false" customHeight="false" outlineLevel="0" collapsed="false">
      <c r="A153" s="0" t="str">
        <f aca="false">'EC-Ausw'!E62</f>
        <v>Anderer Berufsabschluss</v>
      </c>
      <c r="B153" s="0" t="n">
        <f aca="false">'EC-Ausw'!F62</f>
        <v>0</v>
      </c>
      <c r="C153" s="14" t="e">
        <f aca="false">B153/$B$12</f>
        <v>#DIV/0!</v>
      </c>
    </row>
    <row r="154" customFormat="false" ht="15" hidden="false" customHeight="false" outlineLevel="0" collapsed="false">
      <c r="A154" s="0" t="str">
        <f aca="false">'EC-Ausw'!E63</f>
        <v>Trifft nicht zu</v>
      </c>
      <c r="B154" s="0" t="n">
        <f aca="false">'EC-Ausw'!F63</f>
        <v>0</v>
      </c>
      <c r="C154" s="14" t="e">
        <f aca="false">B154/$B$12</f>
        <v>#DIV/0!</v>
      </c>
    </row>
    <row r="155" customFormat="false" ht="11.25" hidden="false" customHeight="true" outlineLevel="0" collapsed="false">
      <c r="C155" s="14"/>
    </row>
    <row r="156" customFormat="false" ht="15" hidden="false" customHeight="false" outlineLevel="0" collapsed="false">
      <c r="A156" s="5" t="str">
        <f aca="false">'EC-Ausw'!B64</f>
        <v>Studienabschluss</v>
      </c>
      <c r="C156" s="14"/>
    </row>
    <row r="157" customFormat="false" ht="15" hidden="false" customHeight="false" outlineLevel="0" collapsed="false">
      <c r="A157" s="0" t="str">
        <f aca="false">'EC-Ausw'!E64</f>
        <v>keine Angabe</v>
      </c>
      <c r="B157" s="0" t="n">
        <f aca="false">'EC-Ausw'!F64</f>
        <v>0</v>
      </c>
      <c r="C157" s="14" t="e">
        <f aca="false">B157/$B$12</f>
        <v>#DIV/0!</v>
      </c>
    </row>
    <row r="158" customFormat="false" ht="15" hidden="false" customHeight="false" outlineLevel="0" collapsed="false">
      <c r="A158" s="0" t="str">
        <f aca="false">'EC-Ausw'!E65</f>
        <v>Erziehungswissenschaften</v>
      </c>
      <c r="B158" s="0" t="n">
        <f aca="false">'EC-Ausw'!F65</f>
        <v>0</v>
      </c>
      <c r="C158" s="14" t="e">
        <f aca="false">B158/$B$12</f>
        <v>#DIV/0!</v>
      </c>
    </row>
    <row r="159" customFormat="false" ht="15" hidden="false" customHeight="false" outlineLevel="0" collapsed="false">
      <c r="A159" s="0" t="str">
        <f aca="false">'EC-Ausw'!E66</f>
        <v>Frühpädagogik</v>
      </c>
      <c r="B159" s="0" t="n">
        <f aca="false">'EC-Ausw'!F66</f>
        <v>0</v>
      </c>
      <c r="C159" s="14" t="e">
        <f aca="false">B159/$B$12</f>
        <v>#DIV/0!</v>
      </c>
    </row>
    <row r="160" customFormat="false" ht="15" hidden="false" customHeight="false" outlineLevel="0" collapsed="false">
      <c r="A160" s="0" t="str">
        <f aca="false">'EC-Ausw'!E67</f>
        <v>Pädagogik</v>
      </c>
      <c r="B160" s="0" t="n">
        <f aca="false">'EC-Ausw'!F67</f>
        <v>0</v>
      </c>
      <c r="C160" s="14" t="e">
        <f aca="false">B160/$B$12</f>
        <v>#DIV/0!</v>
      </c>
    </row>
    <row r="161" customFormat="false" ht="15" hidden="false" customHeight="false" outlineLevel="0" collapsed="false">
      <c r="A161" s="0" t="str">
        <f aca="false">'EC-Ausw'!E68</f>
        <v>Lehramt</v>
      </c>
      <c r="B161" s="0" t="n">
        <f aca="false">'EC-Ausw'!F68</f>
        <v>0</v>
      </c>
      <c r="C161" s="14" t="e">
        <f aca="false">B161/$B$12</f>
        <v>#DIV/0!</v>
      </c>
    </row>
    <row r="162" customFormat="false" ht="15" hidden="false" customHeight="false" outlineLevel="0" collapsed="false">
      <c r="A162" s="0" t="str">
        <f aca="false">'EC-Ausw'!E69</f>
        <v>Bildungswissenschaften</v>
      </c>
      <c r="B162" s="0" t="n">
        <f aca="false">'EC-Ausw'!F69</f>
        <v>0</v>
      </c>
      <c r="C162" s="14" t="e">
        <f aca="false">B162/$B$12</f>
        <v>#DIV/0!</v>
      </c>
    </row>
    <row r="163" customFormat="false" ht="15" hidden="false" customHeight="false" outlineLevel="0" collapsed="false">
      <c r="A163" s="0" t="str">
        <f aca="false">'EC-Ausw'!E70</f>
        <v>Sozialwissenschaften</v>
      </c>
      <c r="B163" s="0" t="n">
        <f aca="false">'EC-Ausw'!F70</f>
        <v>0</v>
      </c>
      <c r="C163" s="14" t="e">
        <f aca="false">B163/$B$12</f>
        <v>#DIV/0!</v>
      </c>
    </row>
    <row r="164" customFormat="false" ht="15" hidden="false" customHeight="false" outlineLevel="0" collapsed="false">
      <c r="A164" s="0" t="str">
        <f aca="false">'EC-Ausw'!E71</f>
        <v>Sozialpädagogik</v>
      </c>
      <c r="B164" s="0" t="n">
        <f aca="false">'EC-Ausw'!F71</f>
        <v>0</v>
      </c>
      <c r="C164" s="14" t="e">
        <f aca="false">B164/$B$12</f>
        <v>#DIV/0!</v>
      </c>
    </row>
    <row r="165" customFormat="false" ht="15" hidden="false" customHeight="false" outlineLevel="0" collapsed="false">
      <c r="A165" s="0" t="str">
        <f aca="false">'EC-Ausw'!E72</f>
        <v>Soziale Arbeit</v>
      </c>
      <c r="B165" s="0" t="n">
        <f aca="false">'EC-Ausw'!F72</f>
        <v>0</v>
      </c>
      <c r="C165" s="14" t="e">
        <f aca="false">B165/$B$12</f>
        <v>#DIV/0!</v>
      </c>
    </row>
    <row r="166" customFormat="false" ht="15" hidden="false" customHeight="false" outlineLevel="0" collapsed="false">
      <c r="A166" s="0" t="str">
        <f aca="false">'EC-Ausw'!E73</f>
        <v>Sonstiges Studium im soz., psycholog. oder pädagog. Bereich</v>
      </c>
      <c r="B166" s="0" t="n">
        <f aca="false">'EC-Ausw'!F73</f>
        <v>0</v>
      </c>
      <c r="C166" s="14" t="e">
        <f aca="false">B166/$B$12</f>
        <v>#DIV/0!</v>
      </c>
    </row>
    <row r="167" customFormat="false" ht="15" hidden="false" customHeight="false" outlineLevel="0" collapsed="false">
      <c r="A167" s="0" t="str">
        <f aca="false">'EC-Ausw'!E74</f>
        <v>Anderes Studium</v>
      </c>
      <c r="B167" s="0" t="n">
        <f aca="false">'EC-Ausw'!F74</f>
        <v>0</v>
      </c>
      <c r="C167" s="14" t="e">
        <f aca="false">B167/$B$12</f>
        <v>#DIV/0!</v>
      </c>
    </row>
    <row r="168" customFormat="false" ht="15" hidden="false" customHeight="false" outlineLevel="0" collapsed="false">
      <c r="A168" s="0" t="str">
        <f aca="false">'EC-Ausw'!E75</f>
        <v>Trifft nicht zu</v>
      </c>
      <c r="B168" s="0" t="n">
        <f aca="false">'EC-Ausw'!F75</f>
        <v>0</v>
      </c>
      <c r="C168" s="14" t="e">
        <f aca="false">B168/$B$12</f>
        <v>#DIV/0!</v>
      </c>
    </row>
    <row r="169" customFormat="false" ht="15" hidden="false" customHeight="false" outlineLevel="0" collapsed="false">
      <c r="C169" s="14"/>
    </row>
    <row r="170" customFormat="false" ht="15" hidden="false" customHeight="false" outlineLevel="0" collapsed="false">
      <c r="A170" s="5" t="str">
        <f aca="false">'EC-Ausw'!B77</f>
        <v>Meine Angebote (Mehrfachn. möglich)</v>
      </c>
      <c r="C170" s="14"/>
    </row>
    <row r="171" customFormat="false" ht="15" hidden="false" customHeight="false" outlineLevel="0" collapsed="false">
      <c r="A171" s="0" t="str">
        <f aca="false">'EC-Ausw'!E77</f>
        <v>Geburtsvorbereitung</v>
      </c>
      <c r="B171" s="0" t="n">
        <f aca="false">'EC-Ausw'!F77</f>
        <v>0</v>
      </c>
      <c r="C171" s="14" t="e">
        <f aca="false">B171/$B$12</f>
        <v>#DIV/0!</v>
      </c>
    </row>
    <row r="172" customFormat="false" ht="15" hidden="false" customHeight="false" outlineLevel="0" collapsed="false">
      <c r="A172" s="0" t="str">
        <f aca="false">'EC-Ausw'!E78</f>
        <v>Einzelberatung, Paar- und Familienberatung</v>
      </c>
      <c r="B172" s="0" t="n">
        <f aca="false">'EC-Ausw'!F78</f>
        <v>0</v>
      </c>
      <c r="C172" s="14" t="e">
        <f aca="false">B172/$B$12</f>
        <v>#DIV/0!</v>
      </c>
    </row>
    <row r="173" customFormat="false" ht="15" hidden="false" customHeight="false" outlineLevel="0" collapsed="false">
      <c r="A173" s="0" t="str">
        <f aca="false">'EC-Ausw'!E79</f>
        <v>Vermittlung an weiterführende Beratungsangebote</v>
      </c>
      <c r="B173" s="0" t="n">
        <f aca="false">'EC-Ausw'!F79</f>
        <v>0</v>
      </c>
      <c r="C173" s="14" t="e">
        <f aca="false">B173/$B$12</f>
        <v>#DIV/0!</v>
      </c>
    </row>
    <row r="174" customFormat="false" ht="15" hidden="false" customHeight="false" outlineLevel="0" collapsed="false">
      <c r="A174" s="0" t="str">
        <f aca="false">'EC-Ausw'!E80</f>
        <v>kollegiale Beratung von Fachkräften</v>
      </c>
      <c r="B174" s="0" t="n">
        <f aca="false">'EC-Ausw'!F80</f>
        <v>0</v>
      </c>
      <c r="C174" s="14" t="e">
        <f aca="false">B174/$B$12</f>
        <v>#DIV/0!</v>
      </c>
    </row>
    <row r="175" customFormat="false" ht="15" hidden="false" customHeight="false" outlineLevel="0" collapsed="false">
      <c r="A175" s="0" t="str">
        <f aca="false">'EC-Ausw'!E81</f>
        <v>Sonstiges</v>
      </c>
      <c r="B175" s="0" t="n">
        <f aca="false">'EC-Ausw'!F81</f>
        <v>0</v>
      </c>
      <c r="C175" s="14" t="e">
        <f aca="false">B175/$B$12</f>
        <v>#DIV/0!</v>
      </c>
    </row>
    <row r="176" customFormat="false" ht="15" hidden="false" customHeight="false" outlineLevel="0" collapsed="false">
      <c r="A176" s="0" t="str">
        <f aca="false">'EC-Ausw'!E82</f>
        <v>Feste, Flohmärkte, Ausflüge</v>
      </c>
      <c r="B176" s="0" t="n">
        <f aca="false">'EC-Ausw'!F82</f>
        <v>0</v>
      </c>
      <c r="C176" s="14" t="e">
        <f aca="false">B176/$B$12</f>
        <v>#DIV/0!</v>
      </c>
    </row>
    <row r="177" customFormat="false" ht="15" hidden="false" customHeight="false" outlineLevel="0" collapsed="false">
      <c r="A177" s="0" t="str">
        <f aca="false">'EC-Ausw'!E83</f>
        <v>Eltern-Kind-Gruppen (z.B. Spielgruppe, Babymassage, PEKiP)</v>
      </c>
      <c r="B177" s="0" t="n">
        <f aca="false">'EC-Ausw'!F83</f>
        <v>0</v>
      </c>
      <c r="C177" s="14" t="e">
        <f aca="false">B177/$B$12</f>
        <v>#DIV/0!</v>
      </c>
    </row>
    <row r="178" customFormat="false" ht="15" hidden="false" customHeight="false" outlineLevel="0" collapsed="false">
      <c r="A178" s="0" t="str">
        <f aca="false">'EC-Ausw'!E84</f>
        <v>Gesprächskreise (z.B. Eltern-Kind-Café), offene Treffs, Spiel- oder Bastelnachmittage</v>
      </c>
      <c r="B178" s="0" t="n">
        <f aca="false">'EC-Ausw'!F84</f>
        <v>0</v>
      </c>
      <c r="C178" s="14" t="e">
        <f aca="false">B178/$B$12</f>
        <v>#DIV/0!</v>
      </c>
    </row>
    <row r="179" customFormat="false" ht="15" hidden="false" customHeight="false" outlineLevel="0" collapsed="false">
      <c r="A179" s="0" t="str">
        <f aca="false">'EC-Ausw'!E85</f>
        <v>Erziehungskurse oder andere feste Kurse</v>
      </c>
      <c r="B179" s="0" t="n">
        <f aca="false">'EC-Ausw'!F85</f>
        <v>0</v>
      </c>
      <c r="C179" s="14" t="e">
        <f aca="false">B179/$B$12</f>
        <v>#DIV/0!</v>
      </c>
    </row>
    <row r="180" customFormat="false" ht="15" hidden="false" customHeight="false" outlineLevel="0" collapsed="false">
      <c r="A180" s="0" t="str">
        <f aca="false">'EC-Ausw'!E86</f>
        <v>Vorträge, Eltern-, Informationsabend</v>
      </c>
      <c r="B180" s="0" t="n">
        <f aca="false">'EC-Ausw'!F86</f>
        <v>0</v>
      </c>
      <c r="C180" s="14" t="e">
        <f aca="false">B180/$B$12</f>
        <v>#DIV/0!</v>
      </c>
    </row>
    <row r="181" customFormat="false" ht="15" hidden="false" customHeight="false" outlineLevel="0" collapsed="false">
      <c r="A181" s="0" t="str">
        <f aca="false">'EC-Ausw'!E87</f>
        <v>Hausbesuche</v>
      </c>
      <c r="B181" s="0" t="n">
        <f aca="false">'EC-Ausw'!F87</f>
        <v>0</v>
      </c>
      <c r="C181" s="14" t="e">
        <f aca="false">B181/$B$12</f>
        <v>#DIV/0!</v>
      </c>
    </row>
    <row r="182" customFormat="false" ht="15" hidden="false" customHeight="false" outlineLevel="0" collapsed="false">
      <c r="A182" s="0" t="str">
        <f aca="false">'EC-Ausw'!E88</f>
        <v>Begleitung von Eltern zu Ämtern, Schulen oder Beratungseinrichtungen</v>
      </c>
      <c r="B182" s="0" t="n">
        <f aca="false">'EC-Ausw'!F88</f>
        <v>0</v>
      </c>
      <c r="C182" s="14" t="e">
        <f aca="false">B182/$B$12</f>
        <v>#DIV/0!</v>
      </c>
    </row>
    <row r="183" customFormat="false" ht="15" hidden="false" customHeight="false" outlineLevel="0" collapsed="false">
      <c r="A183" s="0" t="str">
        <f aca="false">'EC-Ausw'!E89</f>
        <v>Einzelgespräche mit Eltern</v>
      </c>
      <c r="B183" s="0" t="n">
        <f aca="false">'EC-Ausw'!F89</f>
        <v>0</v>
      </c>
      <c r="C183" s="14" t="e">
        <f aca="false">B183/$B$12</f>
        <v>#DIV/0!</v>
      </c>
    </row>
    <row r="184" customFormat="false" ht="15" hidden="false" customHeight="false" outlineLevel="0" collapsed="false">
      <c r="C184" s="14"/>
    </row>
    <row r="185" customFormat="false" ht="15" hidden="false" customHeight="false" outlineLevel="0" collapsed="false">
      <c r="A185" s="5" t="str">
        <f aca="false">'EC-Ausw'!B90</f>
        <v>Zielgruppe</v>
      </c>
      <c r="C185" s="14"/>
    </row>
    <row r="186" customFormat="false" ht="15" hidden="false" customHeight="false" outlineLevel="0" collapsed="false">
      <c r="A186" s="0" t="str">
        <f aca="false">'EC-Ausw'!E90</f>
        <v>Keine Angabe</v>
      </c>
      <c r="B186" s="0" t="n">
        <f aca="false">'EC-Ausw'!F90</f>
        <v>0</v>
      </c>
      <c r="C186" s="14" t="e">
        <f aca="false">B186/$B$12</f>
        <v>#DIV/0!</v>
      </c>
    </row>
    <row r="187" customFormat="false" ht="15" hidden="false" customHeight="false" outlineLevel="0" collapsed="false">
      <c r="A187" s="0" t="str">
        <f aca="false">'EC-Ausw'!E91</f>
        <v>Eltern</v>
      </c>
      <c r="B187" s="0" t="n">
        <f aca="false">'EC-Ausw'!F91</f>
        <v>0</v>
      </c>
      <c r="C187" s="14" t="e">
        <f aca="false">B187/$B$12</f>
        <v>#DIV/0!</v>
      </c>
    </row>
    <row r="188" customFormat="false" ht="15" hidden="false" customHeight="false" outlineLevel="0" collapsed="false">
      <c r="A188" s="0" t="str">
        <f aca="false">'EC-Ausw'!E92</f>
        <v>Kindern</v>
      </c>
      <c r="B188" s="0" t="n">
        <f aca="false">'EC-Ausw'!F92</f>
        <v>0</v>
      </c>
      <c r="C188" s="14" t="e">
        <f aca="false">B188/$B$12</f>
        <v>#DIV/0!</v>
      </c>
    </row>
    <row r="189" customFormat="false" ht="15" hidden="false" customHeight="false" outlineLevel="0" collapsed="false">
      <c r="A189" s="0" t="str">
        <f aca="false">'EC-Ausw'!E93</f>
        <v>Eltern und Kindern</v>
      </c>
      <c r="B189" s="0" t="n">
        <f aca="false">'EC-Ausw'!F93</f>
        <v>0</v>
      </c>
      <c r="C189" s="14" t="e">
        <f aca="false">B189/$B$12</f>
        <v>#DIV/0!</v>
      </c>
    </row>
    <row r="190" customFormat="false" ht="15" hidden="false" customHeight="false" outlineLevel="0" collapsed="false">
      <c r="A190" s="0" t="str">
        <f aca="false">'EC-Ausw'!E94</f>
        <v>Sonstige</v>
      </c>
      <c r="B190" s="0" t="n">
        <f aca="false">'EC-Ausw'!F94</f>
        <v>0</v>
      </c>
      <c r="C190" s="14" t="e">
        <f aca="false">B190/$B$12</f>
        <v>#DIV/0!</v>
      </c>
    </row>
    <row r="191" customFormat="false" ht="11.25" hidden="false" customHeight="true" outlineLevel="0" collapsed="false">
      <c r="C191" s="14"/>
    </row>
    <row r="192" customFormat="false" ht="15" hidden="false" customHeight="false" outlineLevel="0" collapsed="false">
      <c r="A192" s="5" t="str">
        <f aca="false">'EC-Ausw'!B95</f>
        <v>Alter der Kinder</v>
      </c>
      <c r="C192" s="14"/>
    </row>
    <row r="193" customFormat="false" ht="15" hidden="false" customHeight="false" outlineLevel="0" collapsed="false">
      <c r="A193" s="0" t="str">
        <f aca="false">'EC-Ausw'!E95</f>
        <v>Keine Angabe</v>
      </c>
      <c r="B193" s="0" t="n">
        <f aca="false">'EC-Ausw'!F95</f>
        <v>0</v>
      </c>
      <c r="C193" s="14" t="e">
        <f aca="false">B193/$B$12</f>
        <v>#DIV/0!</v>
      </c>
    </row>
    <row r="194" customFormat="false" ht="15" hidden="false" customHeight="false" outlineLevel="0" collapsed="false">
      <c r="A194" s="0" t="str">
        <f aca="false">'EC-Ausw'!E96</f>
        <v>jünger als 3 Jahre</v>
      </c>
      <c r="B194" s="0" t="n">
        <f aca="false">'EC-Ausw'!F96</f>
        <v>0</v>
      </c>
      <c r="C194" s="14" t="e">
        <f aca="false">B194/$B$12</f>
        <v>#DIV/0!</v>
      </c>
    </row>
    <row r="195" customFormat="false" ht="15" hidden="false" customHeight="false" outlineLevel="0" collapsed="false">
      <c r="A195" s="0" t="str">
        <f aca="false">'EC-Ausw'!E97</f>
        <v>3 Jahre und jünger als 6 Jahre</v>
      </c>
      <c r="B195" s="0" t="n">
        <f aca="false">'EC-Ausw'!F97</f>
        <v>0</v>
      </c>
      <c r="C195" s="14" t="e">
        <f aca="false">B195/$B$12</f>
        <v>#DIV/0!</v>
      </c>
    </row>
    <row r="196" customFormat="false" ht="15" hidden="false" customHeight="false" outlineLevel="0" collapsed="false">
      <c r="A196" s="0" t="str">
        <f aca="false">'EC-Ausw'!E98</f>
        <v>6 Jahre und jünger als 14 Jahre</v>
      </c>
      <c r="B196" s="0" t="n">
        <f aca="false">'EC-Ausw'!F98</f>
        <v>0</v>
      </c>
      <c r="C196" s="14" t="e">
        <f aca="false">B196/$B$12</f>
        <v>#DIV/0!</v>
      </c>
    </row>
    <row r="197" customFormat="false" ht="15" hidden="false" customHeight="false" outlineLevel="0" collapsed="false">
      <c r="A197" s="0" t="str">
        <f aca="false">'EC-Ausw'!E99</f>
        <v>trifft nicht zu</v>
      </c>
      <c r="B197" s="0" t="n">
        <f aca="false">'EC-Ausw'!F99</f>
        <v>0</v>
      </c>
      <c r="C197" s="14" t="e">
        <f aca="false">B197/$B$12</f>
        <v>#DIV/0!</v>
      </c>
    </row>
    <row r="198" customFormat="false" ht="11.25" hidden="false" customHeight="true" outlineLevel="0" collapsed="false">
      <c r="C198" s="14"/>
    </row>
    <row r="199" customFormat="false" ht="15" hidden="false" customHeight="false" outlineLevel="0" collapsed="false">
      <c r="A199" s="5" t="str">
        <f aca="false">'EC-Ausw'!B100</f>
        <v>Kooperationspartner: Summe aller Angaben (max. 3)</v>
      </c>
      <c r="C199" s="14"/>
    </row>
    <row r="200" customFormat="false" ht="15" hidden="false" customHeight="false" outlineLevel="0" collapsed="false">
      <c r="A200" s="0" t="str">
        <f aca="false">'EC-Ausw'!E100</f>
        <v>Andere Träger/Einrichtungen der Familienbildung</v>
      </c>
      <c r="B200" s="0" t="n">
        <f aca="false">'EC-Ausw'!F100</f>
        <v>0</v>
      </c>
      <c r="C200" s="14" t="e">
        <f aca="false">B200/$B$12</f>
        <v>#DIV/0!</v>
      </c>
    </row>
    <row r="201" customFormat="false" ht="15" hidden="false" customHeight="false" outlineLevel="0" collapsed="false">
      <c r="A201" s="0" t="str">
        <f aca="false">'EC-Ausw'!E101</f>
        <v>Migrationsberatung</v>
      </c>
      <c r="B201" s="0" t="n">
        <f aca="false">'EC-Ausw'!F101</f>
        <v>0</v>
      </c>
      <c r="C201" s="14" t="e">
        <f aca="false">B201/$B$12</f>
        <v>#DIV/0!</v>
      </c>
    </row>
    <row r="202" customFormat="false" ht="15" hidden="false" customHeight="false" outlineLevel="0" collapsed="false">
      <c r="A202" s="0" t="str">
        <f aca="false">'EC-Ausw'!E102</f>
        <v>Sozialpädagogische Familienhilfe</v>
      </c>
      <c r="B202" s="0" t="n">
        <f aca="false">'EC-Ausw'!F102</f>
        <v>0</v>
      </c>
      <c r="C202" s="14" t="e">
        <f aca="false">B202/$B$12</f>
        <v>#DIV/0!</v>
      </c>
    </row>
    <row r="203" customFormat="false" ht="15" hidden="false" customHeight="false" outlineLevel="0" collapsed="false">
      <c r="A203" s="0" t="str">
        <f aca="false">'EC-Ausw'!E103</f>
        <v>Verein</v>
      </c>
      <c r="B203" s="0" t="n">
        <f aca="false">'EC-Ausw'!F103</f>
        <v>0</v>
      </c>
      <c r="C203" s="14" t="e">
        <f aca="false">B203/$B$12</f>
        <v>#DIV/0!</v>
      </c>
    </row>
    <row r="204" customFormat="false" ht="15" hidden="false" customHeight="false" outlineLevel="0" collapsed="false">
      <c r="A204" s="0" t="str">
        <f aca="false">'EC-Ausw'!E104</f>
        <v>sonstige (bitte eintragen)</v>
      </c>
      <c r="B204" s="0" t="n">
        <f aca="false">'EC-Ausw'!F104</f>
        <v>0</v>
      </c>
      <c r="C204" s="14" t="e">
        <f aca="false">B204/$B$12</f>
        <v>#DIV/0!</v>
      </c>
    </row>
    <row r="205" customFormat="false" ht="15" hidden="false" customHeight="false" outlineLevel="0" collapsed="false">
      <c r="A205" s="0" t="str">
        <f aca="false">'EC-Ausw'!E105</f>
        <v>Beratungsstellen</v>
      </c>
      <c r="B205" s="0" t="n">
        <f aca="false">'EC-Ausw'!F105</f>
        <v>0</v>
      </c>
      <c r="C205" s="14" t="e">
        <f aca="false">B205/$B$12</f>
        <v>#DIV/0!</v>
      </c>
    </row>
    <row r="206" customFormat="false" ht="15" hidden="false" customHeight="false" outlineLevel="0" collapsed="false">
      <c r="A206" s="0" t="str">
        <f aca="false">'EC-Ausw'!E106</f>
        <v>Familienzentrum</v>
      </c>
      <c r="B206" s="0" t="n">
        <f aca="false">'EC-Ausw'!F106</f>
        <v>0</v>
      </c>
      <c r="C206" s="14" t="e">
        <f aca="false">B206/$B$12</f>
        <v>#DIV/0!</v>
      </c>
    </row>
    <row r="207" customFormat="false" ht="15" hidden="false" customHeight="false" outlineLevel="0" collapsed="false">
      <c r="A207" s="0" t="str">
        <f aca="false">'EC-Ausw'!E107</f>
        <v>Freie Träger</v>
      </c>
      <c r="B207" s="0" t="n">
        <f aca="false">'EC-Ausw'!F107</f>
        <v>0</v>
      </c>
      <c r="C207" s="14" t="e">
        <f aca="false">B207/$B$12</f>
        <v>#DIV/0!</v>
      </c>
    </row>
    <row r="208" customFormat="false" ht="15" hidden="false" customHeight="false" outlineLevel="0" collapsed="false">
      <c r="A208" s="0" t="str">
        <f aca="false">'EC-Ausw'!E108</f>
        <v>Gesundheitsberufe (Ärzte, Hebammen, Therapeuten)</v>
      </c>
      <c r="B208" s="0" t="n">
        <f aca="false">'EC-Ausw'!F108</f>
        <v>0</v>
      </c>
      <c r="C208" s="14" t="e">
        <f aca="false">B208/$B$12</f>
        <v>#DIV/0!</v>
      </c>
    </row>
    <row r="209" customFormat="false" ht="15" hidden="false" customHeight="false" outlineLevel="0" collapsed="false">
      <c r="A209" s="0" t="str">
        <f aca="false">'EC-Ausw'!E109</f>
        <v>Grundschule</v>
      </c>
      <c r="B209" s="0" t="n">
        <f aca="false">'EC-Ausw'!F109</f>
        <v>0</v>
      </c>
      <c r="C209" s="14" t="e">
        <f aca="false">B209/$B$12</f>
        <v>#DIV/0!</v>
      </c>
    </row>
    <row r="210" customFormat="false" ht="15" hidden="false" customHeight="false" outlineLevel="0" collapsed="false">
      <c r="A210" s="0" t="str">
        <f aca="false">'EC-Ausw'!E110</f>
        <v>Job Center</v>
      </c>
      <c r="B210" s="0" t="n">
        <f aca="false">'EC-Ausw'!F110</f>
        <v>0</v>
      </c>
      <c r="C210" s="14" t="e">
        <f aca="false">B210/$B$12</f>
        <v>#DIV/0!</v>
      </c>
    </row>
    <row r="211" customFormat="false" ht="15" hidden="false" customHeight="false" outlineLevel="0" collapsed="false">
      <c r="A211" s="0" t="str">
        <f aca="false">'EC-Ausw'!E111</f>
        <v>Jugend- / Gesundheitsamt</v>
      </c>
      <c r="B211" s="0" t="n">
        <f aca="false">'EC-Ausw'!F111</f>
        <v>0</v>
      </c>
      <c r="C211" s="14" t="e">
        <f aca="false">B211/$B$12</f>
        <v>#DIV/0!</v>
      </c>
    </row>
    <row r="212" customFormat="false" ht="15" hidden="false" customHeight="false" outlineLevel="0" collapsed="false">
      <c r="A212" s="0" t="str">
        <f aca="false">'EC-Ausw'!E112</f>
        <v>Kita</v>
      </c>
      <c r="B212" s="0" t="n">
        <f aca="false">'EC-Ausw'!F112</f>
        <v>0</v>
      </c>
      <c r="C212" s="14" t="e">
        <f aca="false">B212/$B$12</f>
        <v>#DIV/0!</v>
      </c>
    </row>
    <row r="213" customFormat="false" ht="15" hidden="false" customHeight="false" outlineLevel="0" collapsed="false">
      <c r="C213" s="14"/>
    </row>
    <row r="214" customFormat="false" ht="15" hidden="false" customHeight="false" outlineLevel="0" collapsed="false">
      <c r="A214" s="5" t="str">
        <f aca="false">'EC-Ausw'!B113</f>
        <v>Kooperationsformen: Summe aller Angaben (max. 3)</v>
      </c>
      <c r="C214" s="14"/>
    </row>
    <row r="215" customFormat="false" ht="15" hidden="false" customHeight="false" outlineLevel="0" collapsed="false">
      <c r="A215" s="0" t="str">
        <f aca="false">'EC-Ausw'!E113</f>
        <v>Informationsaustausch</v>
      </c>
      <c r="B215" s="0" t="n">
        <f aca="false">'EC-Ausw'!F113</f>
        <v>0</v>
      </c>
      <c r="C215" s="14" t="e">
        <f aca="false">B215/$B$12</f>
        <v>#DIV/0!</v>
      </c>
    </row>
    <row r="216" customFormat="false" ht="15" hidden="false" customHeight="false" outlineLevel="0" collapsed="false">
      <c r="A216" s="0" t="str">
        <f aca="false">'EC-Ausw'!E114</f>
        <v>(Gegenseitige) Vermittlung</v>
      </c>
      <c r="B216" s="0" t="n">
        <f aca="false">'EC-Ausw'!F114</f>
        <v>0</v>
      </c>
      <c r="C216" s="14" t="e">
        <f aca="false">B216/$B$12</f>
        <v>#DIV/0!</v>
      </c>
    </row>
    <row r="217" customFormat="false" ht="15" hidden="false" customHeight="false" outlineLevel="0" collapsed="false">
      <c r="A217" s="0" t="str">
        <f aca="false">'EC-Ausw'!E115</f>
        <v>Koordinierung von Aktivitäten</v>
      </c>
      <c r="B217" s="0" t="n">
        <f aca="false">'EC-Ausw'!F115</f>
        <v>0</v>
      </c>
      <c r="C217" s="14" t="e">
        <f aca="false">B217/$B$12</f>
        <v>#DIV/0!</v>
      </c>
    </row>
    <row r="218" customFormat="false" ht="15" hidden="false" customHeight="false" outlineLevel="0" collapsed="false">
      <c r="A218" s="0" t="str">
        <f aca="false">'EC-Ausw'!E116</f>
        <v>Gemeinsame Angebote/Aktivitäten</v>
      </c>
      <c r="B218" s="0" t="n">
        <f aca="false">'EC-Ausw'!F116</f>
        <v>0</v>
      </c>
      <c r="C218" s="14" t="e">
        <f aca="false">B218/$B$12</f>
        <v>#DIV/0!</v>
      </c>
    </row>
    <row r="219" customFormat="false" ht="15" hidden="false" customHeight="false" outlineLevel="0" collapsed="false">
      <c r="C219" s="14"/>
    </row>
    <row r="220" customFormat="false" ht="15" hidden="false" customHeight="false" outlineLevel="0" collapsed="false">
      <c r="A220" s="5" t="str">
        <f aca="false">'EC-Ausw'!B117</f>
        <v>Informationsquellen über das Angebot (Mehrfachn. möglich)</v>
      </c>
      <c r="C220" s="14"/>
    </row>
    <row r="221" customFormat="false" ht="15" hidden="false" customHeight="false" outlineLevel="0" collapsed="false">
      <c r="A221" s="0" t="str">
        <f aca="false">'EC-Ausw'!E117</f>
        <v>Familienbildungsträger, der die Weiterqualifizierung anbietet (telefonisch,</v>
      </c>
      <c r="B221" s="0" t="n">
        <f aca="false">'EC-Ausw'!F117</f>
        <v>0</v>
      </c>
      <c r="C221" s="14" t="e">
        <f aca="false">B221/$B$12</f>
        <v>#DIV/0!</v>
      </c>
    </row>
    <row r="222" customFormat="false" ht="15" hidden="false" customHeight="false" outlineLevel="0" collapsed="false">
      <c r="A222" s="0" t="str">
        <f aca="false">'EC-Ausw'!E118</f>
        <v>Gespräch mit Kolleg/innen, die die Weiterqualifizierung bereits gemacht haben</v>
      </c>
      <c r="B222" s="0" t="n">
        <f aca="false">'EC-Ausw'!F118</f>
        <v>0</v>
      </c>
      <c r="C222" s="14" t="e">
        <f aca="false">B222/$B$12</f>
        <v>#DIV/0!</v>
      </c>
    </row>
    <row r="223" customFormat="false" ht="15" hidden="false" customHeight="false" outlineLevel="0" collapsed="false">
      <c r="A223" s="0" t="str">
        <f aca="false">'EC-Ausw'!E119</f>
        <v>Internet</v>
      </c>
      <c r="B223" s="0" t="n">
        <f aca="false">'EC-Ausw'!F119</f>
        <v>0</v>
      </c>
      <c r="C223" s="14" t="e">
        <f aca="false">B223/$B$12</f>
        <v>#DIV/0!</v>
      </c>
    </row>
    <row r="224" customFormat="false" ht="15" hidden="false" customHeight="false" outlineLevel="0" collapsed="false">
      <c r="A224" s="0" t="str">
        <f aca="false">'EC-Ausw'!E120</f>
        <v>(Fach-)Presse</v>
      </c>
      <c r="B224" s="0" t="n">
        <f aca="false">'EC-Ausw'!F120</f>
        <v>0</v>
      </c>
      <c r="C224" s="14" t="e">
        <f aca="false">B224/$B$12</f>
        <v>#DIV/0!</v>
      </c>
    </row>
    <row r="225" customFormat="false" ht="15" hidden="false" customHeight="false" outlineLevel="0" collapsed="false">
      <c r="A225" s="0" t="str">
        <f aca="false">'EC-Ausw'!E121</f>
        <v>Sonstiges</v>
      </c>
      <c r="B225" s="0" t="n">
        <f aca="false">'EC-Ausw'!F121</f>
        <v>0</v>
      </c>
      <c r="C225" s="14" t="e">
        <f aca="false">B225/$B$12</f>
        <v>#DIV/0!</v>
      </c>
    </row>
    <row r="226" customFormat="false" ht="15" hidden="false" customHeight="false" outlineLevel="0" collapsed="false">
      <c r="C226" s="14"/>
    </row>
    <row r="227" customFormat="false" ht="15" hidden="false" customHeight="false" outlineLevel="0" collapsed="false">
      <c r="C227" s="14"/>
    </row>
    <row r="228" customFormat="false" ht="15" hidden="false" customHeight="false" outlineLevel="0" collapsed="false">
      <c r="C228" s="14"/>
    </row>
    <row r="229" customFormat="false" ht="15" hidden="false" customHeight="false" outlineLevel="0" collapsed="false">
      <c r="C229" s="14"/>
    </row>
    <row r="230" customFormat="false" ht="15" hidden="false" customHeight="false" outlineLevel="0" collapsed="false">
      <c r="C230" s="14"/>
    </row>
    <row r="231" customFormat="false" ht="15" hidden="false" customHeight="false" outlineLevel="0" collapsed="false">
      <c r="C231" s="14"/>
    </row>
    <row r="232" customFormat="false" ht="15" hidden="false" customHeight="false" outlineLevel="0" collapsed="false">
      <c r="C232" s="14"/>
    </row>
    <row r="233" customFormat="false" ht="15" hidden="false" customHeight="false" outlineLevel="0" collapsed="false">
      <c r="C233" s="14"/>
    </row>
    <row r="234" customFormat="false" ht="15" hidden="false" customHeight="false" outlineLevel="0" collapsed="false">
      <c r="C234" s="14"/>
    </row>
    <row r="235" customFormat="false" ht="15" hidden="false" customHeight="false" outlineLevel="0" collapsed="false">
      <c r="C235" s="14"/>
    </row>
    <row r="236" customFormat="false" ht="15" hidden="false" customHeight="false" outlineLevel="0" collapsed="false">
      <c r="C236" s="14"/>
    </row>
    <row r="237" customFormat="false" ht="15" hidden="false" customHeight="false" outlineLevel="0" collapsed="false">
      <c r="C237" s="14"/>
    </row>
    <row r="238" customFormat="false" ht="15" hidden="false" customHeight="false" outlineLevel="0" collapsed="false">
      <c r="C238" s="14"/>
    </row>
    <row r="239" customFormat="false" ht="15" hidden="false" customHeight="false" outlineLevel="0" collapsed="false">
      <c r="C239" s="14"/>
    </row>
    <row r="240" customFormat="false" ht="15" hidden="false" customHeight="false" outlineLevel="0" collapsed="false">
      <c r="C240" s="14"/>
    </row>
    <row r="241" customFormat="false" ht="15" hidden="false" customHeight="false" outlineLevel="0" collapsed="false">
      <c r="C241" s="14"/>
    </row>
    <row r="242" customFormat="false" ht="15" hidden="false" customHeight="false" outlineLevel="0" collapsed="false">
      <c r="C242" s="14"/>
    </row>
    <row r="243" customFormat="false" ht="15" hidden="false" customHeight="false" outlineLevel="0" collapsed="false">
      <c r="C243" s="14"/>
    </row>
    <row r="244" customFormat="false" ht="15" hidden="false" customHeight="false" outlineLevel="0" collapsed="false">
      <c r="C244" s="14"/>
    </row>
    <row r="245" customFormat="false" ht="15" hidden="false" customHeight="false" outlineLevel="0" collapsed="false">
      <c r="C245" s="14"/>
    </row>
    <row r="246" customFormat="false" ht="15" hidden="false" customHeight="false" outlineLevel="0" collapsed="false">
      <c r="C246" s="14"/>
    </row>
    <row r="247" customFormat="false" ht="15" hidden="false" customHeight="false" outlineLevel="0" collapsed="false">
      <c r="C247" s="14"/>
    </row>
    <row r="248" customFormat="false" ht="15" hidden="false" customHeight="false" outlineLevel="0" collapsed="false">
      <c r="C248" s="14"/>
    </row>
    <row r="249" customFormat="false" ht="15" hidden="false" customHeight="false" outlineLevel="0" collapsed="false">
      <c r="C249" s="14"/>
    </row>
    <row r="250" customFormat="false" ht="15" hidden="false" customHeight="false" outlineLevel="0" collapsed="false">
      <c r="C250" s="14"/>
    </row>
    <row r="251" customFormat="false" ht="15" hidden="false" customHeight="false" outlineLevel="0" collapsed="false">
      <c r="C251" s="14"/>
    </row>
    <row r="252" customFormat="false" ht="15" hidden="false" customHeight="false" outlineLevel="0" collapsed="false">
      <c r="C252" s="14"/>
    </row>
    <row r="253" customFormat="false" ht="15" hidden="false" customHeight="false" outlineLevel="0" collapsed="false">
      <c r="C253" s="14"/>
    </row>
    <row r="254" customFormat="false" ht="18.75" hidden="false" customHeight="false" outlineLevel="0" collapsed="false">
      <c r="A254" s="17" t="s">
        <v>24</v>
      </c>
      <c r="B254" s="18" t="str">
        <f aca="false">CONCATENATE("Austritte: ",B13)</f>
        <v>Austritte: 0</v>
      </c>
      <c r="C254" s="18"/>
    </row>
    <row r="255" customFormat="false" ht="18.75" hidden="false" customHeight="false" outlineLevel="0" collapsed="false">
      <c r="A255" s="19" t="s">
        <v>25</v>
      </c>
      <c r="B255" s="20"/>
      <c r="C255" s="20"/>
    </row>
    <row r="256" customFormat="false" ht="15" hidden="false" customHeight="false" outlineLevel="0" collapsed="false">
      <c r="A256" s="5" t="str">
        <f aca="false">'ESF-Ausw'!A96</f>
        <v>Vorzeitig ausgetreten</v>
      </c>
      <c r="B256" s="7" t="n">
        <f aca="false">'ESF-Ausw'!E98</f>
        <v>0</v>
      </c>
      <c r="C256" s="14" t="e">
        <f aca="false">B256/$B$13</f>
        <v>#DIV/0!</v>
      </c>
    </row>
    <row r="257" customFormat="false" ht="15" hidden="false" customHeight="false" outlineLevel="0" collapsed="false">
      <c r="A257" s="5"/>
      <c r="B257" s="7"/>
      <c r="C257" s="14"/>
    </row>
    <row r="258" customFormat="false" ht="31.5" hidden="false" customHeight="true" outlineLevel="0" collapsed="false">
      <c r="A258" s="21" t="s">
        <v>26</v>
      </c>
      <c r="B258" s="21"/>
      <c r="C258" s="21"/>
    </row>
    <row r="259" customFormat="false" ht="15" hidden="false" customHeight="false" outlineLevel="0" collapsed="false">
      <c r="A259" s="7"/>
      <c r="B259" s="7"/>
      <c r="C259" s="14"/>
    </row>
    <row r="260" customFormat="false" ht="15" hidden="false" customHeight="false" outlineLevel="0" collapsed="false">
      <c r="A260" s="5" t="s">
        <v>27</v>
      </c>
      <c r="B260" s="7"/>
      <c r="C260" s="14"/>
    </row>
    <row r="261" customFormat="false" ht="15" hidden="false" customHeight="false" outlineLevel="0" collapsed="false">
      <c r="A261" s="22" t="str">
        <f aca="false">'ESF-Ausw'!A146</f>
        <v>Nichterwerbstätige TN, die neu auf Arbeitsuche sind</v>
      </c>
      <c r="B261" s="22" t="n">
        <f aca="false">'ESF-Ausw'!E146</f>
        <v>0</v>
      </c>
      <c r="C261" s="14" t="e">
        <f aca="false">B261/Überblick!$B$13</f>
        <v>#DIV/0!</v>
      </c>
    </row>
    <row r="262" customFormat="false" ht="15" hidden="false" customHeight="false" outlineLevel="0" collapsed="false">
      <c r="A262" s="22" t="str">
        <f aca="false">'ESF-Ausw'!A149</f>
        <v>TN, die eine schulische/berufliche Bildung absolvieren</v>
      </c>
      <c r="B262" s="22" t="n">
        <f aca="false">'ESF-Ausw'!E149</f>
        <v>0</v>
      </c>
      <c r="C262" s="14" t="e">
        <f aca="false">B262/Überblick!$B$13</f>
        <v>#DIV/0!</v>
      </c>
    </row>
    <row r="263" customFormat="false" ht="15" hidden="false" customHeight="false" outlineLevel="0" collapsed="false">
      <c r="A263" s="22" t="str">
        <f aca="false">'ESF-Ausw'!A152</f>
        <v>TN, die eine Qualifizierung erlangen</v>
      </c>
      <c r="B263" s="22" t="n">
        <f aca="false">'ESF-Ausw'!E152</f>
        <v>0</v>
      </c>
      <c r="C263" s="14" t="e">
        <f aca="false">B263/Überblick!$B$13</f>
        <v>#DIV/0!</v>
      </c>
    </row>
    <row r="264" customFormat="false" ht="15" hidden="false" customHeight="false" outlineLevel="0" collapsed="false">
      <c r="A264" s="22" t="str">
        <f aca="false">'ESF-Ausw'!A155</f>
        <v>TN, die einen Arbeitsplatz haben, einschließlich Selbständige</v>
      </c>
      <c r="B264" s="22" t="n">
        <f aca="false">'ESF-Ausw'!E155</f>
        <v>0</v>
      </c>
      <c r="C264" s="14" t="e">
        <f aca="false">B264/Überblick!$B$13</f>
        <v>#DIV/0!</v>
      </c>
    </row>
    <row r="265" customFormat="false" ht="15" hidden="false" customHeight="false" outlineLevel="0" collapsed="false">
      <c r="A265" s="22"/>
      <c r="B265" s="22"/>
      <c r="C265" s="14"/>
    </row>
    <row r="266" customFormat="false" ht="18.75" hidden="false" customHeight="false" outlineLevel="0" collapsed="false">
      <c r="A266" s="19" t="s">
        <v>28</v>
      </c>
      <c r="B266" s="20"/>
      <c r="C266" s="20"/>
    </row>
    <row r="267" s="5" customFormat="true" ht="15" hidden="false" customHeight="false" outlineLevel="0" collapsed="false">
      <c r="A267" s="5" t="str">
        <f aca="false">'EC-Ausw'!B162</f>
        <v>Qualifizierung zum/zur Elternbegleiter/in</v>
      </c>
    </row>
    <row r="268" customFormat="false" ht="15" hidden="false" customHeight="false" outlineLevel="0" collapsed="false">
      <c r="A268" s="0" t="str">
        <f aca="false">'EC-Ausw'!E162</f>
        <v>Nicht angegeben</v>
      </c>
      <c r="B268" s="0" t="n">
        <f aca="false">'EC-Ausw'!F162</f>
        <v>0</v>
      </c>
      <c r="C268" s="14" t="e">
        <f aca="false">B268/$B$13</f>
        <v>#DIV/0!</v>
      </c>
    </row>
    <row r="269" customFormat="false" ht="15" hidden="false" customHeight="false" outlineLevel="0" collapsed="false">
      <c r="A269" s="0" t="str">
        <f aca="false">'EC-Ausw'!E163</f>
        <v>Nein</v>
      </c>
      <c r="B269" s="0" t="n">
        <f aca="false">'EC-Ausw'!F163</f>
        <v>0</v>
      </c>
      <c r="C269" s="14" t="e">
        <f aca="false">B269/$B$13</f>
        <v>#DIV/0!</v>
      </c>
    </row>
    <row r="270" customFormat="false" ht="15" hidden="false" customHeight="false" outlineLevel="0" collapsed="false">
      <c r="A270" s="0" t="str">
        <f aca="false">'EC-Ausw'!E164</f>
        <v>Ja</v>
      </c>
      <c r="B270" s="0" t="n">
        <f aca="false">'EC-Ausw'!F164</f>
        <v>0</v>
      </c>
      <c r="C270" s="14" t="e">
        <f aca="false">B270/$B$13</f>
        <v>#DIV/0!</v>
      </c>
    </row>
    <row r="271" customFormat="false" ht="15" hidden="false" customHeight="false" outlineLevel="0" collapsed="false">
      <c r="C271" s="14"/>
    </row>
    <row r="272" customFormat="false" ht="15" hidden="false" customHeight="false" outlineLevel="0" collapsed="false">
      <c r="A272" s="5" t="str">
        <f aca="false">'EC-Ausw'!B165</f>
        <v>Gründe für die vorzeitige Beendigung</v>
      </c>
      <c r="C272" s="14"/>
    </row>
    <row r="273" customFormat="false" ht="15" hidden="false" customHeight="false" outlineLevel="0" collapsed="false">
      <c r="A273" s="0" t="str">
        <f aca="false">'EC-Ausw'!E165</f>
        <v>keine Angabe</v>
      </c>
      <c r="B273" s="0" t="n">
        <f aca="false">'EC-Ausw'!F165</f>
        <v>0</v>
      </c>
      <c r="C273" s="14" t="e">
        <f aca="false">B273/$B$13</f>
        <v>#DIV/0!</v>
      </c>
    </row>
    <row r="274" customFormat="false" ht="15" hidden="false" customHeight="false" outlineLevel="0" collapsed="false">
      <c r="A274" s="0" t="str">
        <f aca="false">'EC-Ausw'!E166</f>
        <v>Das 3.Kursmodul endete früher als geplant</v>
      </c>
      <c r="B274" s="0" t="n">
        <f aca="false">'EC-Ausw'!F166</f>
        <v>0</v>
      </c>
      <c r="C274" s="14" t="e">
        <f aca="false">B274/$B$13</f>
        <v>#DIV/0!</v>
      </c>
    </row>
    <row r="275" customFormat="false" ht="15" hidden="false" customHeight="false" outlineLevel="0" collapsed="false">
      <c r="A275" s="0" t="str">
        <f aca="false">'EC-Ausw'!E167</f>
        <v>Stornierung vor Kursbeginn</v>
      </c>
      <c r="B275" s="0" t="n">
        <f aca="false">'EC-Ausw'!F167</f>
        <v>0</v>
      </c>
      <c r="C275" s="14" t="e">
        <f aca="false">B275/$B$13</f>
        <v>#DIV/0!</v>
      </c>
    </row>
    <row r="276" customFormat="false" ht="15" hidden="false" customHeight="false" outlineLevel="0" collapsed="false">
      <c r="A276" s="0" t="str">
        <f aca="false">'EC-Ausw'!E168</f>
        <v>Teilnehmdende/r ist nicht erschienen zum Kursbeginn</v>
      </c>
      <c r="B276" s="0" t="n">
        <f aca="false">'EC-Ausw'!F168</f>
        <v>0</v>
      </c>
      <c r="C276" s="14" t="e">
        <f aca="false">B276/$B$13</f>
        <v>#DIV/0!</v>
      </c>
    </row>
    <row r="277" customFormat="false" ht="15" hidden="false" customHeight="false" outlineLevel="0" collapsed="false">
      <c r="A277" s="0" t="str">
        <f aca="false">'EC-Ausw'!E169</f>
        <v>Unzufriedenheit mit den Qualifizierungsinhalten</v>
      </c>
      <c r="B277" s="0" t="n">
        <f aca="false">'EC-Ausw'!F169</f>
        <v>0</v>
      </c>
      <c r="C277" s="14" t="e">
        <f aca="false">B277/$B$13</f>
        <v>#DIV/0!</v>
      </c>
    </row>
    <row r="278" customFormat="false" ht="15" hidden="false" customHeight="false" outlineLevel="0" collapsed="false">
      <c r="A278" s="0" t="str">
        <f aca="false">'EC-Ausw'!E170</f>
        <v>Persönliche Gründe (Umzug o.ä.)</v>
      </c>
      <c r="B278" s="0" t="n">
        <f aca="false">'EC-Ausw'!F170</f>
        <v>0</v>
      </c>
      <c r="C278" s="14" t="e">
        <f aca="false">B278/$B$13</f>
        <v>#DIV/0!</v>
      </c>
    </row>
    <row r="279" customFormat="false" ht="15" hidden="false" customHeight="false" outlineLevel="0" collapsed="false">
      <c r="A279" s="0" t="str">
        <f aca="false">'EC-Ausw'!E171</f>
        <v>Sonstiges</v>
      </c>
      <c r="B279" s="0" t="n">
        <f aca="false">'EC-Ausw'!F171</f>
        <v>0</v>
      </c>
      <c r="C279" s="14" t="e">
        <f aca="false">B279/$B$13</f>
        <v>#DIV/0!</v>
      </c>
    </row>
    <row r="280" customFormat="false" ht="15" hidden="false" customHeight="false" outlineLevel="0" collapsed="false">
      <c r="C280" s="14"/>
    </row>
    <row r="281" customFormat="false" ht="15" hidden="false" customHeight="false" outlineLevel="0" collapsed="false">
      <c r="A281" s="5" t="str">
        <f aca="false">'EC-Ausw'!B172</f>
        <v>Der/die Teilnehmende hat im Laufe der Qualifizierung den Kurs gewechselt</v>
      </c>
      <c r="C281" s="14"/>
    </row>
    <row r="282" customFormat="false" ht="15" hidden="false" customHeight="false" outlineLevel="0" collapsed="false">
      <c r="A282" s="0" t="str">
        <f aca="false">'EC-Ausw'!E172</f>
        <v>Nicht angegeben</v>
      </c>
      <c r="B282" s="0" t="n">
        <f aca="false">'EC-Ausw'!F172</f>
        <v>0</v>
      </c>
      <c r="C282" s="14" t="e">
        <f aca="false">B282/$B$13</f>
        <v>#DIV/0!</v>
      </c>
    </row>
    <row r="283" customFormat="false" ht="15" hidden="false" customHeight="false" outlineLevel="0" collapsed="false">
      <c r="A283" s="0" t="str">
        <f aca="false">'EC-Ausw'!E173</f>
        <v>Nein</v>
      </c>
      <c r="B283" s="0" t="n">
        <f aca="false">'EC-Ausw'!F173</f>
        <v>0</v>
      </c>
      <c r="C283" s="14" t="e">
        <f aca="false">B283/$B$13</f>
        <v>#DIV/0!</v>
      </c>
    </row>
    <row r="284" customFormat="false" ht="15" hidden="false" customHeight="false" outlineLevel="0" collapsed="false">
      <c r="A284" s="0" t="str">
        <f aca="false">'EC-Ausw'!E174</f>
        <v>Ja</v>
      </c>
      <c r="B284" s="0" t="n">
        <f aca="false">'EC-Ausw'!F174</f>
        <v>0</v>
      </c>
      <c r="C284" s="14" t="e">
        <f aca="false">B284/$B$13</f>
        <v>#DIV/0!</v>
      </c>
    </row>
  </sheetData>
  <mergeCells count="4">
    <mergeCell ref="A2:C2"/>
    <mergeCell ref="A3:C3"/>
    <mergeCell ref="B254:C254"/>
    <mergeCell ref="A258:C258"/>
  </mergeCell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&amp;CAuswertung der Teilnehmenden im ESF-Programm</oddHeader>
    <oddFooter>&amp;C&amp;P/&amp;N</oddFooter>
  </headerFooter>
  <rowBreaks count="1" manualBreakCount="1">
    <brk id="253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02" activePane="bottomLeft" state="frozen"/>
      <selection pane="topLeft" activeCell="A1" activeCellId="0" sqref="A1"/>
      <selection pane="bottomLeft" activeCell="E114" activeCellId="0" sqref="E114"/>
    </sheetView>
  </sheetViews>
  <sheetFormatPr defaultRowHeight="15" zeroHeight="false" outlineLevelRow="0" outlineLevelCol="0"/>
  <cols>
    <col collapsed="false" customWidth="true" hidden="false" outlineLevel="0" max="1" min="1" style="23" width="28.14"/>
    <col collapsed="false" customWidth="true" hidden="false" outlineLevel="0" max="2" min="2" style="0" width="40.28"/>
    <col collapsed="false" customWidth="true" hidden="false" outlineLevel="0" max="3" min="3" style="0" width="10.66"/>
    <col collapsed="false" customWidth="true" hidden="false" outlineLevel="0" max="4" min="4" style="0" width="31.43"/>
    <col collapsed="false" customWidth="true" hidden="false" outlineLevel="0" max="1025" min="5" style="0" width="10.66"/>
  </cols>
  <sheetData>
    <row r="1" s="5" customFormat="true" ht="15" hidden="false" customHeight="false" outlineLevel="0" collapsed="false">
      <c r="A1" s="24" t="s">
        <v>29</v>
      </c>
      <c r="B1" s="5" t="s">
        <v>30</v>
      </c>
      <c r="C1" s="5" t="s">
        <v>31</v>
      </c>
      <c r="D1" s="5" t="s">
        <v>32</v>
      </c>
      <c r="E1" s="5" t="s">
        <v>33</v>
      </c>
      <c r="F1" s="5" t="s">
        <v>34</v>
      </c>
    </row>
    <row r="2" s="5" customFormat="true" ht="15" hidden="false" customHeight="false" outlineLevel="0" collapsed="false">
      <c r="A2" s="25" t="s">
        <v>35</v>
      </c>
      <c r="B2" s="26" t="s">
        <v>36</v>
      </c>
      <c r="C2" s="27"/>
      <c r="D2" s="27"/>
      <c r="E2" s="27"/>
      <c r="F2" s="27"/>
    </row>
    <row r="3" customFormat="false" ht="15" hidden="false" customHeight="false" outlineLevel="0" collapsed="false">
      <c r="A3" s="23" t="s">
        <v>13</v>
      </c>
      <c r="B3" s="7" t="s">
        <v>37</v>
      </c>
      <c r="C3" s="7"/>
      <c r="D3" s="7" t="s">
        <v>38</v>
      </c>
      <c r="E3" s="7" t="n">
        <f aca="false">SUMPRODUCT((INDEX(Rohdaten!$A$2:$GG$19999,,MATCH(B3,Rohdaten!$1:$1,))&amp;""=C3&amp;"")*(Rohdaten!$A$2:$A$19999&lt;&gt;""))</f>
        <v>0</v>
      </c>
      <c r="F3" s="7" t="n">
        <f aca="false">IF(MATCH(B3,$B:$B,0)=ROW(B3),SUM(E3:E5),"")</f>
        <v>0</v>
      </c>
    </row>
    <row r="4" customFormat="false" ht="15" hidden="false" customHeight="false" outlineLevel="0" collapsed="false">
      <c r="B4" s="7" t="s">
        <v>37</v>
      </c>
      <c r="C4" s="7" t="n">
        <v>0</v>
      </c>
      <c r="D4" s="7" t="s">
        <v>39</v>
      </c>
      <c r="E4" s="7" t="n">
        <f aca="false">SUMPRODUCT((INDEX(Rohdaten!$A$2:$GG$19999,,MATCH(B4,Rohdaten!$1:$1,))&amp;""=C4&amp;"")*(Rohdaten!$A$2:$A$19999&lt;&gt;""))</f>
        <v>0</v>
      </c>
      <c r="F4" s="7" t="str">
        <f aca="false">IF(MATCH(B4,$B:$B,0)=ROW(B4),SUM(E4:E6),"")</f>
        <v/>
      </c>
    </row>
    <row r="5" customFormat="false" ht="15" hidden="false" customHeight="false" outlineLevel="0" collapsed="false">
      <c r="B5" s="7" t="s">
        <v>37</v>
      </c>
      <c r="C5" s="7" t="n">
        <v>1</v>
      </c>
      <c r="D5" s="7" t="s">
        <v>40</v>
      </c>
      <c r="E5" s="7" t="n">
        <f aca="false">SUMPRODUCT((INDEX(Rohdaten!$A$2:$GG$19999,,MATCH(B5,Rohdaten!$1:$1,))&amp;""=C5&amp;"")*(Rohdaten!$A$2:$A$19999&lt;&gt;""))</f>
        <v>0</v>
      </c>
      <c r="F5" s="7" t="str">
        <f aca="false">IF(MATCH(B5,$B:$B,0)=ROW(B5),SUM(E5:E7),"")</f>
        <v/>
      </c>
    </row>
    <row r="6" customFormat="false" ht="15" hidden="false" customHeight="false" outlineLevel="0" collapsed="false">
      <c r="A6" s="23" t="s">
        <v>41</v>
      </c>
      <c r="B6" s="7" t="s">
        <v>42</v>
      </c>
      <c r="C6" s="7"/>
      <c r="D6" s="7" t="s">
        <v>38</v>
      </c>
      <c r="E6" s="7" t="n">
        <f aca="false">SUMPRODUCT((INDEX(Rohdaten!$A$2:$GG$19999,,MATCH(B6,Rohdaten!$1:$1,))&amp;""=C6&amp;"")*(Rohdaten!$A$2:$A$19999&lt;&gt;""))</f>
        <v>0</v>
      </c>
      <c r="F6" s="7" t="n">
        <f aca="false">IF(MATCH(B6,$B:$B,0)=ROW(B6),SUM(E6:E8),"")</f>
        <v>0</v>
      </c>
    </row>
    <row r="7" customFormat="false" ht="15" hidden="false" customHeight="false" outlineLevel="0" collapsed="false">
      <c r="B7" s="7" t="s">
        <v>42</v>
      </c>
      <c r="C7" s="7" t="n">
        <v>0</v>
      </c>
      <c r="D7" s="7" t="s">
        <v>43</v>
      </c>
      <c r="E7" s="7" t="n">
        <f aca="false">SUMPRODUCT((INDEX(Rohdaten!$A$2:$GG$19999,,MATCH(B7,Rohdaten!$1:$1,))&amp;""=C7&amp;"")*(Rohdaten!$A$2:$A$19999&lt;&gt;""))</f>
        <v>0</v>
      </c>
      <c r="F7" s="7" t="str">
        <f aca="false">IF(MATCH(B7,$B:$B,0)=ROW(B7),SUM(E7:E9),"")</f>
        <v/>
      </c>
    </row>
    <row r="8" customFormat="false" ht="15" hidden="false" customHeight="false" outlineLevel="0" collapsed="false">
      <c r="B8" s="7" t="s">
        <v>42</v>
      </c>
      <c r="C8" s="7" t="n">
        <v>1</v>
      </c>
      <c r="D8" s="7" t="s">
        <v>44</v>
      </c>
      <c r="E8" s="7" t="n">
        <f aca="false">SUMPRODUCT((INDEX(Rohdaten!$A$2:$GG$19999,,MATCH(B8,Rohdaten!$1:$1,))&amp;""=C8&amp;"")*(Rohdaten!$A$2:$A$19999&lt;&gt;""))</f>
        <v>0</v>
      </c>
      <c r="F8" s="7" t="str">
        <f aca="false">IF(MATCH(B8,$B:$B,0)=ROW(B8),SUM(E8:E10),"")</f>
        <v/>
      </c>
    </row>
    <row r="9" customFormat="false" ht="15" hidden="false" customHeight="false" outlineLevel="0" collapsed="false">
      <c r="A9" s="23" t="s">
        <v>45</v>
      </c>
      <c r="B9" s="7" t="s">
        <v>46</v>
      </c>
      <c r="C9" s="7"/>
      <c r="D9" s="7" t="s">
        <v>38</v>
      </c>
      <c r="E9" s="7" t="n">
        <f aca="false">SUMPRODUCT((INDEX(Rohdaten!$A$2:$GG$19999,,MATCH(B9,Rohdaten!$1:$1,))&amp;""=C9&amp;"")*(Rohdaten!$A$2:$A$19999&lt;&gt;""))</f>
        <v>0</v>
      </c>
      <c r="F9" s="7" t="n">
        <f aca="false">IF(MATCH(B9,$B:$B,0)=ROW(B9),SUM(E9:E11),"")</f>
        <v>0</v>
      </c>
    </row>
    <row r="10" customFormat="false" ht="15" hidden="false" customHeight="false" outlineLevel="0" collapsed="false">
      <c r="B10" s="7" t="s">
        <v>46</v>
      </c>
      <c r="C10" s="7" t="n">
        <v>0</v>
      </c>
      <c r="D10" s="7" t="s">
        <v>43</v>
      </c>
      <c r="E10" s="7" t="n">
        <f aca="false">SUMPRODUCT((INDEX(Rohdaten!$A$2:$GG$19999,,MATCH(B10,Rohdaten!$1:$1,))&amp;""=C10&amp;"")*(Rohdaten!$A$2:$A$19999&lt;&gt;""))</f>
        <v>0</v>
      </c>
      <c r="F10" s="7" t="str">
        <f aca="false">IF(MATCH(B10,$B:$B,0)=ROW(B10),SUM(E10:E12),"")</f>
        <v/>
      </c>
    </row>
    <row r="11" customFormat="false" ht="15" hidden="false" customHeight="false" outlineLevel="0" collapsed="false">
      <c r="B11" s="7" t="s">
        <v>46</v>
      </c>
      <c r="C11" s="7" t="n">
        <v>1</v>
      </c>
      <c r="D11" s="7" t="s">
        <v>44</v>
      </c>
      <c r="E11" s="7" t="n">
        <f aca="false">SUMPRODUCT((INDEX(Rohdaten!$A$2:$GG$19999,,MATCH(B11,Rohdaten!$1:$1,))&amp;""=C11&amp;"")*(Rohdaten!$A$2:$A$19999&lt;&gt;""))</f>
        <v>0</v>
      </c>
      <c r="F11" s="7" t="str">
        <f aca="false">IF(MATCH(B11,$B:$B,0)=ROW(B11),SUM(E11:E13),"")</f>
        <v/>
      </c>
    </row>
    <row r="12" customFormat="false" ht="15" hidden="false" customHeight="false" outlineLevel="0" collapsed="false">
      <c r="A12" s="23" t="s">
        <v>47</v>
      </c>
      <c r="B12" s="7" t="s">
        <v>48</v>
      </c>
      <c r="C12" s="7"/>
      <c r="D12" s="7" t="s">
        <v>38</v>
      </c>
      <c r="E12" s="7" t="n">
        <f aca="false">SUMPRODUCT((INDEX(Rohdaten!$A$2:$GG$19999,,MATCH(B12,Rohdaten!$1:$1,))&amp;""=C12&amp;"")*(Rohdaten!$A$2:$A$19999&lt;&gt;""))</f>
        <v>0</v>
      </c>
      <c r="F12" s="7" t="n">
        <f aca="false">IF(MATCH(B12,$B:$B,0)=ROW(B12),SUM(E12:E14),"")</f>
        <v>0</v>
      </c>
    </row>
    <row r="13" customFormat="false" ht="15" hidden="false" customHeight="false" outlineLevel="0" collapsed="false">
      <c r="B13" s="7" t="s">
        <v>48</v>
      </c>
      <c r="C13" s="7" t="n">
        <v>0</v>
      </c>
      <c r="D13" s="7" t="s">
        <v>43</v>
      </c>
      <c r="E13" s="7" t="n">
        <f aca="false">SUMPRODUCT((INDEX(Rohdaten!$A$2:$GG$19999,,MATCH(B13,Rohdaten!$1:$1,))&amp;""=C13&amp;"")*(Rohdaten!$A$2:$A$19999&lt;&gt;""))</f>
        <v>0</v>
      </c>
      <c r="F13" s="7" t="str">
        <f aca="false">IF(MATCH(B13,$B:$B,0)=ROW(B13),SUM(E13:E15),"")</f>
        <v/>
      </c>
    </row>
    <row r="14" customFormat="false" ht="15" hidden="false" customHeight="false" outlineLevel="0" collapsed="false">
      <c r="B14" s="7" t="s">
        <v>48</v>
      </c>
      <c r="C14" s="7" t="n">
        <v>1</v>
      </c>
      <c r="D14" s="7" t="s">
        <v>44</v>
      </c>
      <c r="E14" s="7" t="n">
        <f aca="false">SUMPRODUCT((INDEX(Rohdaten!$A$2:$GG$19999,,MATCH(B14,Rohdaten!$1:$1,))&amp;""=C14&amp;"")*(Rohdaten!$A$2:$A$19999&lt;&gt;""))</f>
        <v>0</v>
      </c>
      <c r="F14" s="7" t="str">
        <f aca="false">IF(MATCH(B14,$B:$B,0)=ROW(B14),SUM(E14:E16),"")</f>
        <v/>
      </c>
    </row>
    <row r="15" customFormat="false" ht="15" hidden="false" customHeight="false" outlineLevel="0" collapsed="false">
      <c r="A15" s="23" t="s">
        <v>49</v>
      </c>
      <c r="B15" s="7" t="s">
        <v>50</v>
      </c>
      <c r="C15" s="7"/>
      <c r="D15" s="7" t="s">
        <v>38</v>
      </c>
      <c r="E15" s="7" t="n">
        <f aca="false">SUMPRODUCT((INDEX(Rohdaten!$A$2:$GG$19999,,MATCH(B15,Rohdaten!$1:$1,))&amp;""=C15&amp;"")*(Rohdaten!$A$2:$A$19999&lt;&gt;""))</f>
        <v>0</v>
      </c>
      <c r="F15" s="7" t="n">
        <f aca="false">IF(MATCH(B15,$B:$B,0)=ROW(B15),SUM(E15:E17),"")</f>
        <v>0</v>
      </c>
    </row>
    <row r="16" customFormat="false" ht="15" hidden="false" customHeight="false" outlineLevel="0" collapsed="false">
      <c r="B16" s="7" t="s">
        <v>50</v>
      </c>
      <c r="C16" s="7" t="n">
        <v>0</v>
      </c>
      <c r="D16" s="7" t="s">
        <v>43</v>
      </c>
      <c r="E16" s="7" t="n">
        <f aca="false">SUMPRODUCT((INDEX(Rohdaten!$A$2:$GG$19999,,MATCH(B16,Rohdaten!$1:$1,))&amp;""=C16&amp;"")*(Rohdaten!$A$2:$A$19999&lt;&gt;""))</f>
        <v>0</v>
      </c>
      <c r="F16" s="7" t="str">
        <f aca="false">IF(MATCH(B16,$B:$B,0)=ROW(B16),SUM(E16:E18),"")</f>
        <v/>
      </c>
    </row>
    <row r="17" customFormat="false" ht="15" hidden="false" customHeight="false" outlineLevel="0" collapsed="false">
      <c r="B17" s="7" t="s">
        <v>50</v>
      </c>
      <c r="C17" s="7" t="n">
        <v>1</v>
      </c>
      <c r="D17" s="7" t="s">
        <v>44</v>
      </c>
      <c r="E17" s="7" t="n">
        <f aca="false">SUMPRODUCT((INDEX(Rohdaten!$A$2:$GG$19999,,MATCH(B17,Rohdaten!$1:$1,))&amp;""=C17&amp;"")*(Rohdaten!$A$2:$A$19999&lt;&gt;""))</f>
        <v>0</v>
      </c>
      <c r="F17" s="7" t="str">
        <f aca="false">IF(MATCH(B17,$B:$B,0)=ROW(B17),SUM(E17:E19),"")</f>
        <v/>
      </c>
    </row>
    <row r="18" customFormat="false" ht="15" hidden="false" customHeight="false" outlineLevel="0" collapsed="false">
      <c r="A18" s="23" t="s">
        <v>51</v>
      </c>
      <c r="B18" s="7" t="s">
        <v>52</v>
      </c>
      <c r="C18" s="7"/>
      <c r="D18" s="7" t="s">
        <v>38</v>
      </c>
      <c r="E18" s="7" t="n">
        <f aca="false">SUMPRODUCT((INDEX(Rohdaten!$A$2:$GG$19999,,MATCH(B18,Rohdaten!$1:$1,))&amp;""=C18&amp;"")*(Rohdaten!$A$2:$A$19999&lt;&gt;""))</f>
        <v>0</v>
      </c>
      <c r="F18" s="7" t="n">
        <f aca="false">IF(MATCH(B18,$B:$B,0)=ROW(B18),SUM(E18:E20),"")</f>
        <v>0</v>
      </c>
    </row>
    <row r="19" customFormat="false" ht="15" hidden="false" customHeight="false" outlineLevel="0" collapsed="false">
      <c r="B19" s="7" t="s">
        <v>52</v>
      </c>
      <c r="C19" s="7" t="n">
        <v>0</v>
      </c>
      <c r="D19" s="7" t="s">
        <v>43</v>
      </c>
      <c r="E19" s="7" t="n">
        <f aca="false">SUMPRODUCT((INDEX(Rohdaten!$A$2:$GG$19999,,MATCH(B19,Rohdaten!$1:$1,))&amp;""=C19&amp;"")*(Rohdaten!$A$2:$A$19999&lt;&gt;""))</f>
        <v>0</v>
      </c>
      <c r="F19" s="7" t="str">
        <f aca="false">IF(MATCH(B19,$B:$B,0)=ROW(B19),SUM(E19:E21),"")</f>
        <v/>
      </c>
    </row>
    <row r="20" customFormat="false" ht="15" hidden="false" customHeight="false" outlineLevel="0" collapsed="false">
      <c r="B20" s="7" t="s">
        <v>52</v>
      </c>
      <c r="C20" s="7" t="n">
        <v>1</v>
      </c>
      <c r="D20" s="7" t="s">
        <v>44</v>
      </c>
      <c r="E20" s="7" t="n">
        <f aca="false">SUMPRODUCT((INDEX(Rohdaten!$A$2:$GG$19999,,MATCH(B20,Rohdaten!$1:$1,))&amp;""=C20&amp;"")*(Rohdaten!$A$2:$A$19999&lt;&gt;""))</f>
        <v>0</v>
      </c>
      <c r="F20" s="7" t="str">
        <f aca="false">IF(MATCH(B20,$B:$B,0)=ROW(B20),SUM(E20:E22),"")</f>
        <v/>
      </c>
    </row>
    <row r="21" customFormat="false" ht="15" hidden="false" customHeight="false" outlineLevel="0" collapsed="false">
      <c r="A21" s="23" t="s">
        <v>21</v>
      </c>
      <c r="B21" s="7" t="s">
        <v>53</v>
      </c>
      <c r="C21" s="7"/>
      <c r="D21" s="7" t="s">
        <v>38</v>
      </c>
      <c r="E21" s="7" t="n">
        <f aca="false">SUMPRODUCT((INDEX(Rohdaten!$A$2:$GG$19999,,MATCH(B21,Rohdaten!$1:$1,))&amp;""=C21&amp;"")*(Rohdaten!$A$2:$A$19999&lt;&gt;""))</f>
        <v>0</v>
      </c>
      <c r="F21" s="7" t="n">
        <f aca="false">IF(MATCH(B21,$B:$B,0)=ROW(B21),SUM(E21:E31),"")</f>
        <v>0</v>
      </c>
    </row>
    <row r="22" customFormat="false" ht="15" hidden="false" customHeight="false" outlineLevel="0" collapsed="false">
      <c r="B22" s="7" t="s">
        <v>53</v>
      </c>
      <c r="C22" s="7" t="n">
        <v>0</v>
      </c>
      <c r="D22" s="28" t="s">
        <v>54</v>
      </c>
      <c r="E22" s="7" t="n">
        <f aca="false">SUMPRODUCT((INDEX(Rohdaten!$A$2:$GG$19999,,MATCH(B22,Rohdaten!$1:$1,))&amp;""=C22&amp;"")*(Rohdaten!$A$2:$A$19999&lt;&gt;""))</f>
        <v>0</v>
      </c>
      <c r="F22" s="7" t="str">
        <f aca="false">IF(MATCH(B22,$B:$B,0)=ROW(B22),SUM(E22:E32),"")</f>
        <v/>
      </c>
    </row>
    <row r="23" customFormat="false" ht="15" hidden="false" customHeight="false" outlineLevel="0" collapsed="false">
      <c r="B23" s="7" t="s">
        <v>53</v>
      </c>
      <c r="C23" s="7" t="n">
        <v>1</v>
      </c>
      <c r="D23" s="28" t="s">
        <v>55</v>
      </c>
      <c r="E23" s="7" t="n">
        <f aca="false">SUMPRODUCT((INDEX(Rohdaten!$A$2:$GG$19999,,MATCH(B23,Rohdaten!$1:$1,))&amp;""=C23&amp;"")*(Rohdaten!$A$2:$A$19999&lt;&gt;""))</f>
        <v>0</v>
      </c>
      <c r="F23" s="7" t="str">
        <f aca="false">IF(MATCH(B23,$B:$B,0)=ROW(B23),SUM(E23:E33),"")</f>
        <v/>
      </c>
    </row>
    <row r="24" customFormat="false" ht="15" hidden="false" customHeight="false" outlineLevel="0" collapsed="false">
      <c r="B24" s="7" t="s">
        <v>53</v>
      </c>
      <c r="C24" s="7" t="n">
        <v>2</v>
      </c>
      <c r="D24" s="28" t="s">
        <v>56</v>
      </c>
      <c r="E24" s="7" t="n">
        <f aca="false">SUMPRODUCT((INDEX(Rohdaten!$A$2:$GG$19999,,MATCH(B24,Rohdaten!$1:$1,))&amp;""=C24&amp;"")*(Rohdaten!$A$2:$A$19999&lt;&gt;""))</f>
        <v>0</v>
      </c>
      <c r="F24" s="7" t="str">
        <f aca="false">IF(MATCH(B24,$B:$B,0)=ROW(B24),SUM(E24:E34),"")</f>
        <v/>
      </c>
    </row>
    <row r="25" customFormat="false" ht="15" hidden="false" customHeight="false" outlineLevel="0" collapsed="false">
      <c r="B25" s="7" t="s">
        <v>53</v>
      </c>
      <c r="C25" s="7" t="n">
        <v>3</v>
      </c>
      <c r="D25" s="28" t="s">
        <v>57</v>
      </c>
      <c r="E25" s="7" t="n">
        <f aca="false">SUMPRODUCT((INDEX(Rohdaten!$A$2:$GG$19999,,MATCH(B25,Rohdaten!$1:$1,))&amp;""=C25&amp;"")*(Rohdaten!$A$2:$A$19999&lt;&gt;""))</f>
        <v>0</v>
      </c>
      <c r="F25" s="7" t="str">
        <f aca="false">IF(MATCH(B25,$B:$B,0)=ROW(B25),SUM(E25:E35),"")</f>
        <v/>
      </c>
    </row>
    <row r="26" customFormat="false" ht="15" hidden="false" customHeight="false" outlineLevel="0" collapsed="false">
      <c r="B26" s="7" t="s">
        <v>53</v>
      </c>
      <c r="C26" s="7" t="n">
        <v>4</v>
      </c>
      <c r="D26" s="28" t="s">
        <v>58</v>
      </c>
      <c r="E26" s="7" t="n">
        <f aca="false">SUMPRODUCT((INDEX(Rohdaten!$A$2:$GG$19999,,MATCH(B26,Rohdaten!$1:$1,))&amp;""=C26&amp;"")*(Rohdaten!$A$2:$A$19999&lt;&gt;""))</f>
        <v>0</v>
      </c>
      <c r="F26" s="7" t="str">
        <f aca="false">IF(MATCH(B26,$B:$B,0)=ROW(B26),SUM(E26:E36),"")</f>
        <v/>
      </c>
    </row>
    <row r="27" customFormat="false" ht="15" hidden="false" customHeight="false" outlineLevel="0" collapsed="false">
      <c r="B27" s="7" t="s">
        <v>53</v>
      </c>
      <c r="C27" s="7" t="n">
        <v>5</v>
      </c>
      <c r="D27" s="28" t="s">
        <v>59</v>
      </c>
      <c r="E27" s="7" t="n">
        <f aca="false">SUMPRODUCT((INDEX(Rohdaten!$A$2:$GG$19999,,MATCH(B27,Rohdaten!$1:$1,))&amp;""=C27&amp;"")*(Rohdaten!$A$2:$A$19999&lt;&gt;""))</f>
        <v>0</v>
      </c>
      <c r="F27" s="7" t="str">
        <f aca="false">IF(MATCH(B27,$B:$B,0)=ROW(B27),SUM(E27:E37),"")</f>
        <v/>
      </c>
    </row>
    <row r="28" customFormat="false" ht="15" hidden="false" customHeight="false" outlineLevel="0" collapsed="false">
      <c r="B28" s="7" t="s">
        <v>53</v>
      </c>
      <c r="C28" s="7" t="n">
        <v>6</v>
      </c>
      <c r="D28" s="28" t="s">
        <v>60</v>
      </c>
      <c r="E28" s="7" t="n">
        <f aca="false">SUMPRODUCT((INDEX(Rohdaten!$A$2:$GG$19999,,MATCH(B28,Rohdaten!$1:$1,))&amp;""=C28&amp;"")*(Rohdaten!$A$2:$A$19999&lt;&gt;""))</f>
        <v>0</v>
      </c>
      <c r="F28" s="7" t="str">
        <f aca="false">IF(MATCH(B28,$B:$B,0)=ROW(B28),SUM(E28:E38),"")</f>
        <v/>
      </c>
    </row>
    <row r="29" customFormat="false" ht="15" hidden="false" customHeight="false" outlineLevel="0" collapsed="false">
      <c r="B29" s="7" t="s">
        <v>53</v>
      </c>
      <c r="C29" s="7" t="n">
        <v>7</v>
      </c>
      <c r="D29" s="28" t="s">
        <v>61</v>
      </c>
      <c r="E29" s="7" t="n">
        <f aca="false">SUMPRODUCT((INDEX(Rohdaten!$A$2:$GG$19999,,MATCH(B29,Rohdaten!$1:$1,))&amp;""=C29&amp;"")*(Rohdaten!$A$2:$A$19999&lt;&gt;""))</f>
        <v>0</v>
      </c>
      <c r="F29" s="7" t="str">
        <f aca="false">IF(MATCH(B29,$B:$B,0)=ROW(B29),SUM(E29:E39),"")</f>
        <v/>
      </c>
    </row>
    <row r="30" customFormat="false" ht="15" hidden="false" customHeight="false" outlineLevel="0" collapsed="false">
      <c r="B30" s="7" t="s">
        <v>53</v>
      </c>
      <c r="C30" s="7" t="n">
        <v>8</v>
      </c>
      <c r="D30" s="28" t="s">
        <v>62</v>
      </c>
      <c r="E30" s="7" t="n">
        <f aca="false">SUMPRODUCT((INDEX(Rohdaten!$A$2:$GG$19999,,MATCH(B30,Rohdaten!$1:$1,))&amp;""=C30&amp;"")*(Rohdaten!$A$2:$A$19999&lt;&gt;""))</f>
        <v>0</v>
      </c>
      <c r="F30" s="7" t="str">
        <f aca="false">IF(MATCH(B30,$B:$B,0)=ROW(B30),SUM(E30:E40),"")</f>
        <v/>
      </c>
    </row>
    <row r="31" customFormat="false" ht="15" hidden="false" customHeight="false" outlineLevel="0" collapsed="false">
      <c r="B31" s="7" t="s">
        <v>53</v>
      </c>
      <c r="C31" s="7" t="n">
        <v>9</v>
      </c>
      <c r="D31" s="28" t="s">
        <v>63</v>
      </c>
      <c r="E31" s="7" t="n">
        <f aca="false">SUMPRODUCT((INDEX(Rohdaten!$A$2:$GG$19999,,MATCH(B31,Rohdaten!$1:$1,))&amp;""=C31&amp;"")*(Rohdaten!$A$2:$A$19999&lt;&gt;""))</f>
        <v>0</v>
      </c>
      <c r="F31" s="7" t="str">
        <f aca="false">IF(MATCH(B31,$B:$B,0)=ROW(B31),SUM(E31:E41),"")</f>
        <v/>
      </c>
    </row>
    <row r="32" customFormat="false" ht="15" hidden="false" customHeight="false" outlineLevel="0" collapsed="false">
      <c r="A32" s="23" t="s">
        <v>64</v>
      </c>
      <c r="B32" s="7" t="s">
        <v>65</v>
      </c>
      <c r="C32" s="7"/>
      <c r="D32" s="7" t="s">
        <v>38</v>
      </c>
      <c r="E32" s="7" t="n">
        <f aca="false">SUMPRODUCT((INDEX(Rohdaten!$A$2:$GG$19999,,MATCH(B32,Rohdaten!$1:$1,))&amp;""=C32&amp;"")*(Rohdaten!$A$2:$A$19999&lt;&gt;""))</f>
        <v>0</v>
      </c>
      <c r="F32" s="7" t="e">
        <f aca="false">IF(MATCH(B32,$B:$B,0)=ROW(B32),SUM(E32:E38),"")</f>
        <v>#N/A</v>
      </c>
    </row>
    <row r="33" customFormat="false" ht="15" hidden="false" customHeight="false" outlineLevel="0" collapsed="false">
      <c r="B33" s="7" t="s">
        <v>65</v>
      </c>
      <c r="C33" s="7" t="n">
        <v>0</v>
      </c>
      <c r="D33" s="7" t="s">
        <v>66</v>
      </c>
      <c r="E33" s="7" t="n">
        <f aca="false">SUMPRODUCT((INDEX(Rohdaten!$A$2:$GG$19999,,MATCH(B33,Rohdaten!$1:$1,))&amp;""=C33&amp;"")*(Rohdaten!$A$2:$A$19999&lt;&gt;""))</f>
        <v>0</v>
      </c>
      <c r="F33" s="7" t="str">
        <f aca="false">IF(MATCH(B33,$B:$B,0)=ROW(B33),SUM(E33:E43),"")</f>
        <v/>
      </c>
    </row>
    <row r="34" customFormat="false" ht="15" hidden="false" customHeight="false" outlineLevel="0" collapsed="false">
      <c r="B34" s="7" t="s">
        <v>65</v>
      </c>
      <c r="C34" s="7" t="n">
        <v>1</v>
      </c>
      <c r="D34" s="7" t="s">
        <v>67</v>
      </c>
      <c r="E34" s="7" t="n">
        <f aca="false">SUMPRODUCT((INDEX(Rohdaten!$A$2:$GG$19999,,MATCH(B34,Rohdaten!$1:$1,))&amp;""=C34&amp;"")*(Rohdaten!$A$2:$A$19999&lt;&gt;""))</f>
        <v>0</v>
      </c>
      <c r="F34" s="7" t="str">
        <f aca="false">IF(MATCH(B34,$B:$B,0)=ROW(B34),SUM(E34:E44),"")</f>
        <v/>
      </c>
    </row>
    <row r="35" customFormat="false" ht="15" hidden="false" customHeight="false" outlineLevel="0" collapsed="false">
      <c r="B35" s="7" t="s">
        <v>65</v>
      </c>
      <c r="C35" s="7" t="n">
        <v>2</v>
      </c>
      <c r="D35" s="7" t="s">
        <v>68</v>
      </c>
      <c r="E35" s="7" t="n">
        <f aca="false">SUMPRODUCT((INDEX(Rohdaten!$A$2:$GG$19999,,MATCH(B35,Rohdaten!$1:$1,))&amp;""=C35&amp;"")*(Rohdaten!$A$2:$A$19999&lt;&gt;""))</f>
        <v>0</v>
      </c>
      <c r="F35" s="7" t="str">
        <f aca="false">IF(MATCH(B35,$B:$B,0)=ROW(B35),SUM(E35:E45),"")</f>
        <v/>
      </c>
    </row>
    <row r="36" customFormat="false" ht="15" hidden="false" customHeight="false" outlineLevel="0" collapsed="false">
      <c r="B36" s="7" t="s">
        <v>65</v>
      </c>
      <c r="C36" s="7" t="n">
        <v>3</v>
      </c>
      <c r="D36" s="7" t="s">
        <v>69</v>
      </c>
      <c r="E36" s="7" t="n">
        <f aca="false">SUMPRODUCT((INDEX(Rohdaten!$A$2:$GG$19999,,MATCH(B36,Rohdaten!$1:$1,))&amp;""=C36&amp;"")*(Rohdaten!$A$2:$A$19999&lt;&gt;""))</f>
        <v>0</v>
      </c>
      <c r="F36" s="7" t="str">
        <f aca="false">IF(MATCH(B36,$B:$B,0)=ROW(B36),SUM(E36:E46),"")</f>
        <v/>
      </c>
    </row>
    <row r="37" customFormat="false" ht="15" hidden="false" customHeight="false" outlineLevel="0" collapsed="false">
      <c r="B37" s="7" t="s">
        <v>65</v>
      </c>
      <c r="C37" s="7" t="n">
        <v>4</v>
      </c>
      <c r="D37" s="7" t="s">
        <v>70</v>
      </c>
      <c r="E37" s="7" t="n">
        <f aca="false">SUMPRODUCT((INDEX(Rohdaten!$A$2:$GG$19999,,MATCH(B37,Rohdaten!$1:$1,))&amp;""=C37&amp;"")*(Rohdaten!$A$2:$A$19999&lt;&gt;""))</f>
        <v>0</v>
      </c>
      <c r="F37" s="7" t="str">
        <f aca="false">IF(MATCH(B37,$B:$B,0)=ROW(B37),SUM(E37:E46),"")</f>
        <v/>
      </c>
    </row>
    <row r="38" customFormat="false" ht="15" hidden="false" customHeight="false" outlineLevel="0" collapsed="false">
      <c r="A38" s="23" t="s">
        <v>71</v>
      </c>
      <c r="B38" s="7" t="s">
        <v>72</v>
      </c>
      <c r="C38" s="7"/>
      <c r="D38" s="7" t="s">
        <v>38</v>
      </c>
      <c r="E38" s="7" t="e">
        <f aca="false">SUMPRODUCT((INDEX(Rohdaten!$A$2:$GG$19999,,MATCH(B38,Rohdaten!$1:$1,))&amp;""=C38&amp;"")*(Rohdaten!$A$2:$A$19999&lt;&gt;""))</f>
        <v>#N/A</v>
      </c>
      <c r="F38" s="7" t="e">
        <f aca="false">IF(MATCH(B38,$B:$B,0)=ROW(B38),SUM(E38:E40),"")</f>
        <v>#N/A</v>
      </c>
    </row>
    <row r="39" customFormat="false" ht="15" hidden="false" customHeight="false" outlineLevel="0" collapsed="false">
      <c r="B39" s="7" t="s">
        <v>72</v>
      </c>
      <c r="C39" s="7" t="n">
        <v>0</v>
      </c>
      <c r="D39" s="7" t="s">
        <v>43</v>
      </c>
      <c r="E39" s="7" t="e">
        <f aca="false">SUMPRODUCT((INDEX(Rohdaten!$A$2:$GG$19999,,MATCH(B39,Rohdaten!$1:$1,))&amp;""=C39&amp;"")*(Rohdaten!$A$2:$A$19999&lt;&gt;""))</f>
        <v>#N/A</v>
      </c>
      <c r="F39" s="7"/>
    </row>
    <row r="40" customFormat="false" ht="15" hidden="false" customHeight="false" outlineLevel="0" collapsed="false">
      <c r="B40" s="7" t="s">
        <v>72</v>
      </c>
      <c r="C40" s="7" t="n">
        <v>1</v>
      </c>
      <c r="D40" s="7" t="s">
        <v>44</v>
      </c>
      <c r="E40" s="7" t="e">
        <f aca="false">SUMPRODUCT((INDEX(Rohdaten!$A$2:$GG$19999,,MATCH(B40,Rohdaten!$1:$1,))&amp;""=C40&amp;"")*(Rohdaten!$A$2:$A$19999&lt;&gt;""))</f>
        <v>#N/A</v>
      </c>
      <c r="F40" s="7"/>
    </row>
    <row r="41" customFormat="false" ht="15" hidden="false" customHeight="false" outlineLevel="0" collapsed="false">
      <c r="A41" s="23" t="s">
        <v>73</v>
      </c>
      <c r="B41" s="7" t="s">
        <v>74</v>
      </c>
      <c r="C41" s="7"/>
      <c r="D41" s="7" t="s">
        <v>38</v>
      </c>
      <c r="E41" s="7" t="e">
        <f aca="false">SUMPRODUCT((INDEX(Rohdaten!$A$2:$GG$19999,,MATCH(B41,Rohdaten!$1:$1,))&amp;""=C41&amp;"")*(Rohdaten!$A$2:$A$19999&lt;&gt;""))</f>
        <v>#N/A</v>
      </c>
      <c r="F41" s="7" t="e">
        <f aca="false">IF(MATCH(B41,$B:$B,0)=ROW(B41),SUM(E41:E43),"")</f>
        <v>#N/A</v>
      </c>
    </row>
    <row r="42" customFormat="false" ht="15" hidden="false" customHeight="false" outlineLevel="0" collapsed="false">
      <c r="B42" s="7" t="s">
        <v>74</v>
      </c>
      <c r="C42" s="7" t="n">
        <v>0</v>
      </c>
      <c r="D42" s="7" t="s">
        <v>43</v>
      </c>
      <c r="E42" s="7" t="e">
        <f aca="false">SUMPRODUCT((INDEX(Rohdaten!$A$2:$GG$19999,,MATCH(B42,Rohdaten!$1:$1,))&amp;""=C42&amp;"")*(Rohdaten!$A$2:$A$19999&lt;&gt;""))</f>
        <v>#N/A</v>
      </c>
      <c r="F42" s="7" t="str">
        <f aca="false">IF(MATCH(B42,$B:$B,0)=ROW(B42),SUM(E42:E51),"")</f>
        <v/>
      </c>
    </row>
    <row r="43" customFormat="false" ht="15" hidden="false" customHeight="false" outlineLevel="0" collapsed="false">
      <c r="B43" s="7" t="s">
        <v>74</v>
      </c>
      <c r="C43" s="7" t="n">
        <v>1</v>
      </c>
      <c r="D43" s="7" t="s">
        <v>44</v>
      </c>
      <c r="E43" s="7" t="e">
        <f aca="false">SUMPRODUCT((INDEX(Rohdaten!$A$2:$GG$19999,,MATCH(B43,Rohdaten!$1:$1,))&amp;""=C43&amp;"")*(Rohdaten!$A$2:$A$19999&lt;&gt;""))</f>
        <v>#N/A</v>
      </c>
      <c r="F43" s="7" t="str">
        <f aca="false">IF(MATCH(B43,$B:$B,0)=ROW(B43),SUM(E43:E52),"")</f>
        <v/>
      </c>
    </row>
    <row r="44" customFormat="false" ht="15" hidden="false" customHeight="false" outlineLevel="0" collapsed="false">
      <c r="A44" s="23" t="s">
        <v>75</v>
      </c>
      <c r="B44" s="7" t="s">
        <v>76</v>
      </c>
      <c r="C44" s="7"/>
      <c r="D44" s="7" t="s">
        <v>38</v>
      </c>
      <c r="E44" s="7" t="e">
        <f aca="false">SUMPRODUCT((INDEX(Rohdaten!$A$2:$GG$19999,,MATCH(B44,Rohdaten!$1:$1,))&amp;""=C44&amp;"")*(Rohdaten!$A$2:$A$19999&lt;&gt;""))</f>
        <v>#N/A</v>
      </c>
      <c r="F44" s="7" t="e">
        <f aca="false">IF(MATCH(B44,$B:$B,0)=ROW(B44),SUM(E44:E46),"")</f>
        <v>#N/A</v>
      </c>
    </row>
    <row r="45" customFormat="false" ht="15" hidden="false" customHeight="false" outlineLevel="0" collapsed="false">
      <c r="B45" s="7" t="s">
        <v>76</v>
      </c>
      <c r="C45" s="7" t="n">
        <v>0</v>
      </c>
      <c r="D45" s="7" t="s">
        <v>43</v>
      </c>
      <c r="E45" s="7" t="e">
        <f aca="false">SUMPRODUCT((INDEX(Rohdaten!$A$2:$GG$19999,,MATCH(B45,Rohdaten!$1:$1,))&amp;""=C45&amp;"")*(Rohdaten!$A$2:$A$19999&lt;&gt;""))</f>
        <v>#N/A</v>
      </c>
      <c r="F45" s="7" t="str">
        <f aca="false">IF(MATCH(B45,$B:$B,0)=ROW(B45),SUM(E45:E46),"")</f>
        <v/>
      </c>
    </row>
    <row r="46" customFormat="false" ht="15" hidden="false" customHeight="false" outlineLevel="0" collapsed="false">
      <c r="B46" s="7" t="s">
        <v>76</v>
      </c>
      <c r="C46" s="7" t="n">
        <v>1</v>
      </c>
      <c r="D46" s="7" t="s">
        <v>44</v>
      </c>
      <c r="E46" s="7" t="e">
        <f aca="false">SUMPRODUCT((INDEX(Rohdaten!$A$2:$GG$19999,,MATCH(B46,Rohdaten!$1:$1,))&amp;""=C46&amp;"")*(Rohdaten!$A$2:$A$19999&lt;&gt;""))</f>
        <v>#N/A</v>
      </c>
      <c r="F46" s="7" t="str">
        <f aca="false">IF(MATCH(B46,$B:$B,0)=ROW(B46),SUM(E46:E47),"")</f>
        <v/>
      </c>
    </row>
    <row r="47" customFormat="false" ht="15" hidden="false" customHeight="false" outlineLevel="0" collapsed="false">
      <c r="A47" s="23" t="s">
        <v>77</v>
      </c>
      <c r="B47" s="29" t="s">
        <v>78</v>
      </c>
      <c r="C47" s="30"/>
      <c r="D47" s="31" t="s">
        <v>79</v>
      </c>
      <c r="E47" s="7" t="e">
        <f aca="false">SUMPRODUCT((INDEX(Rohdaten!$A$2:$GG$19999,,MATCH(B47,Rohdaten!$1:$1,))&amp;""=C47&amp;"")*(Rohdaten!$A$2:$A$19999&lt;&gt;""))</f>
        <v>#N/A</v>
      </c>
      <c r="F47" s="7" t="e">
        <f aca="false">IF(MATCH(B47,$B:$B,0)=ROW(B47),SUM(E47:E51),"")</f>
        <v>#N/A</v>
      </c>
    </row>
    <row r="48" customFormat="false" ht="15" hidden="false" customHeight="false" outlineLevel="0" collapsed="false">
      <c r="B48" s="7" t="s">
        <v>78</v>
      </c>
      <c r="C48" s="32" t="n">
        <v>0</v>
      </c>
      <c r="D48" s="28" t="s">
        <v>43</v>
      </c>
      <c r="E48" s="7" t="e">
        <f aca="false">SUMPRODUCT((INDEX(Rohdaten!$A$2:$GG$19999,,MATCH(B48,Rohdaten!$1:$1,))&amp;""=C48&amp;"")*(Rohdaten!$A$2:$A$19999&lt;&gt;""))</f>
        <v>#N/A</v>
      </c>
      <c r="F48" s="7" t="str">
        <f aca="false">IF(MATCH(B48,$B:$B,0)=ROW(B48),SUM(E48:E50),"")</f>
        <v/>
      </c>
    </row>
    <row r="49" customFormat="false" ht="15" hidden="false" customHeight="false" outlineLevel="0" collapsed="false">
      <c r="B49" s="7" t="s">
        <v>78</v>
      </c>
      <c r="C49" s="32" t="n">
        <v>1</v>
      </c>
      <c r="D49" s="28" t="s">
        <v>80</v>
      </c>
      <c r="E49" s="7" t="e">
        <f aca="false">SUMPRODUCT((INDEX(Rohdaten!$A$2:$GG$19999,,MATCH(B49,Rohdaten!$1:$1,))&amp;""=C49&amp;"")*(Rohdaten!$A$2:$A$19999&lt;&gt;""))</f>
        <v>#N/A</v>
      </c>
      <c r="F49" s="7" t="str">
        <f aca="false">IF(MATCH(B49,$B:$B,0)=ROW(B49),SUM(E49:E51),"")</f>
        <v/>
      </c>
    </row>
    <row r="50" customFormat="false" ht="15" hidden="false" customHeight="false" outlineLevel="0" collapsed="false">
      <c r="B50" s="7" t="s">
        <v>78</v>
      </c>
      <c r="C50" s="32" t="n">
        <v>2</v>
      </c>
      <c r="D50" s="28" t="s">
        <v>81</v>
      </c>
      <c r="E50" s="7" t="e">
        <f aca="false">SUMPRODUCT((INDEX(Rohdaten!$A$2:$GG$19999,,MATCH(B50,Rohdaten!$1:$1,))&amp;""=C50&amp;"")*(Rohdaten!$A$2:$A$19999&lt;&gt;""))</f>
        <v>#N/A</v>
      </c>
      <c r="F50" s="7" t="str">
        <f aca="false">IF(MATCH(B50,$B:$B,0)=ROW(B50),SUM(E50:E52),"")</f>
        <v/>
      </c>
    </row>
    <row r="51" customFormat="false" ht="15" hidden="false" customHeight="false" outlineLevel="0" collapsed="false">
      <c r="B51" s="7" t="s">
        <v>78</v>
      </c>
      <c r="C51" s="32" t="n">
        <v>3</v>
      </c>
      <c r="D51" s="28" t="s">
        <v>82</v>
      </c>
      <c r="E51" s="7" t="e">
        <f aca="false">SUMPRODUCT((INDEX(Rohdaten!$A$2:$GG$19999,,MATCH(B51,Rohdaten!$1:$1,))&amp;""=C51&amp;"")*(Rohdaten!$A$2:$A$19999&lt;&gt;""))</f>
        <v>#N/A</v>
      </c>
      <c r="F51" s="7" t="str">
        <f aca="false">IF(MATCH(B51,$B:$B,0)=ROW(B51),SUM(E51:E53),"")</f>
        <v/>
      </c>
    </row>
    <row r="52" customFormat="false" ht="15" hidden="false" customHeight="false" outlineLevel="0" collapsed="false">
      <c r="A52" s="33" t="s">
        <v>83</v>
      </c>
      <c r="B52" s="34" t="s">
        <v>84</v>
      </c>
      <c r="C52" s="35"/>
      <c r="D52" s="36" t="s">
        <v>79</v>
      </c>
      <c r="E52" s="33" t="e">
        <f aca="false">SUMPRODUCT((INDEX(Rohdaten!$A$2:$GG$19999,,MATCH(B52,Rohdaten!$1:$1,))&amp;""=C52&amp;"")*(Rohdaten!$A$2:$A$19999&lt;&gt;""))</f>
        <v>#N/A</v>
      </c>
      <c r="F52" s="33" t="e">
        <f aca="false">IF(MATCH(B52,$B:$B,0)=ROW(B52),SUM(E52:E54),"")</f>
        <v>#N/A</v>
      </c>
    </row>
    <row r="53" customFormat="false" ht="15" hidden="false" customHeight="false" outlineLevel="0" collapsed="false">
      <c r="B53" s="7" t="s">
        <v>84</v>
      </c>
      <c r="C53" s="32" t="n">
        <v>0</v>
      </c>
      <c r="D53" s="28" t="s">
        <v>43</v>
      </c>
      <c r="E53" s="7" t="e">
        <f aca="false">SUMPRODUCT((INDEX(Rohdaten!$A$2:$GG$19999,,MATCH(B53,Rohdaten!$1:$1,))&amp;""=C53&amp;"")*(Rohdaten!$A$2:$A$19999&lt;&gt;""))</f>
        <v>#N/A</v>
      </c>
      <c r="F53" s="7" t="str">
        <f aca="false">IF(MATCH(B53,$B:$B,0)=ROW(B53),SUM(E53:E55),"")</f>
        <v/>
      </c>
    </row>
    <row r="54" customFormat="false" ht="15" hidden="false" customHeight="false" outlineLevel="0" collapsed="false">
      <c r="B54" s="7" t="s">
        <v>84</v>
      </c>
      <c r="C54" s="32" t="n">
        <v>1</v>
      </c>
      <c r="D54" s="28" t="s">
        <v>44</v>
      </c>
      <c r="E54" s="7" t="e">
        <f aca="false">SUMPRODUCT((INDEX(Rohdaten!$A$2:$GG$19999,,MATCH(B54,Rohdaten!$1:$1,))&amp;""=C54&amp;"")*(Rohdaten!$A$2:$A$19999&lt;&gt;""))</f>
        <v>#N/A</v>
      </c>
      <c r="F54" s="7" t="str">
        <f aca="false">IF(MATCH(B54,$B:$B,0)=ROW(B54),SUM(E54:E56),"")</f>
        <v/>
      </c>
    </row>
    <row r="55" customFormat="false" ht="15" hidden="false" customHeight="false" outlineLevel="0" collapsed="false">
      <c r="A55" s="23" t="s">
        <v>85</v>
      </c>
      <c r="B55" s="29" t="s">
        <v>86</v>
      </c>
      <c r="C55" s="30"/>
      <c r="D55" s="31" t="s">
        <v>79</v>
      </c>
      <c r="E55" s="7" t="n">
        <f aca="false">SUMPRODUCT((INDEX(Rohdaten!$A$2:$GG$19999,,MATCH(B55,Rohdaten!$1:$1,))&amp;""=C55&amp;"")*(Rohdaten!$A$2:$A$19999&lt;&gt;""))</f>
        <v>0</v>
      </c>
      <c r="F55" s="7" t="n">
        <f aca="false">IF(MATCH(B55,$B:$B,0)=ROW(B55),SUM(E55:E57),"")</f>
        <v>0</v>
      </c>
    </row>
    <row r="56" customFormat="false" ht="15" hidden="false" customHeight="false" outlineLevel="0" collapsed="false">
      <c r="B56" s="7" t="s">
        <v>86</v>
      </c>
      <c r="C56" s="32" t="n">
        <v>0</v>
      </c>
      <c r="D56" s="28" t="s">
        <v>43</v>
      </c>
      <c r="E56" s="7" t="n">
        <f aca="false">SUMPRODUCT((INDEX(Rohdaten!$A$2:$GG$19999,,MATCH(B56,Rohdaten!$1:$1,))&amp;""=C56&amp;"")*(Rohdaten!$A$2:$A$19999&lt;&gt;""))</f>
        <v>0</v>
      </c>
      <c r="F56" s="7" t="str">
        <f aca="false">IF(MATCH(B56,$B:$B,0)=ROW(B56),SUM(E56:E58),"")</f>
        <v/>
      </c>
    </row>
    <row r="57" customFormat="false" ht="15" hidden="false" customHeight="false" outlineLevel="0" collapsed="false">
      <c r="B57" s="7" t="s">
        <v>86</v>
      </c>
      <c r="C57" s="32" t="n">
        <v>1</v>
      </c>
      <c r="D57" s="28" t="s">
        <v>44</v>
      </c>
      <c r="E57" s="7" t="n">
        <f aca="false">SUMPRODUCT((INDEX(Rohdaten!$A$2:$GG$19999,,MATCH(B57,Rohdaten!$1:$1,))&amp;""=C57&amp;"")*(Rohdaten!$A$2:$A$19999&lt;&gt;""))</f>
        <v>0</v>
      </c>
      <c r="F57" s="7" t="str">
        <f aca="false">IF(MATCH(B57,$B:$B,0)=ROW(B57),SUM(E57:E59),"")</f>
        <v/>
      </c>
    </row>
    <row r="58" customFormat="false" ht="15" hidden="false" customHeight="false" outlineLevel="0" collapsed="false">
      <c r="A58" s="23" t="s">
        <v>87</v>
      </c>
      <c r="B58" s="29" t="s">
        <v>88</v>
      </c>
      <c r="C58" s="30"/>
      <c r="D58" s="31" t="s">
        <v>79</v>
      </c>
      <c r="E58" s="7" t="n">
        <f aca="false">SUMPRODUCT((INDEX(Rohdaten!$A$2:$GG$19999,,MATCH(B58,Rohdaten!$1:$1,))&amp;""=C58&amp;"")*(Rohdaten!$A$2:$A$19999&lt;&gt;""))</f>
        <v>0</v>
      </c>
      <c r="F58" s="7" t="n">
        <f aca="false">IF(MATCH(B58,$B:$B,0)=ROW(B58),SUM(E58:E61),"")</f>
        <v>0</v>
      </c>
    </row>
    <row r="59" customFormat="false" ht="15" hidden="false" customHeight="false" outlineLevel="0" collapsed="false">
      <c r="B59" s="7" t="s">
        <v>88</v>
      </c>
      <c r="C59" s="32" t="n">
        <v>0</v>
      </c>
      <c r="D59" s="28" t="s">
        <v>43</v>
      </c>
      <c r="E59" s="7" t="n">
        <f aca="false">SUMPRODUCT((INDEX(Rohdaten!$A$2:$GG$19999,,MATCH(B59,Rohdaten!$1:$1,))&amp;""=C59&amp;"")*(Rohdaten!$A$2:$A$19999&lt;&gt;""))</f>
        <v>0</v>
      </c>
      <c r="F59" s="7" t="str">
        <f aca="false">IF(MATCH(B59,$B:$B,0)=ROW(B59),SUM(E59:E61),"")</f>
        <v/>
      </c>
    </row>
    <row r="60" customFormat="false" ht="15" hidden="false" customHeight="false" outlineLevel="0" collapsed="false">
      <c r="B60" s="7" t="s">
        <v>88</v>
      </c>
      <c r="C60" s="32" t="n">
        <v>1</v>
      </c>
      <c r="D60" s="28" t="s">
        <v>89</v>
      </c>
      <c r="E60" s="7" t="n">
        <f aca="false">SUMPRODUCT((INDEX(Rohdaten!$A$2:$GG$19999,,MATCH(B60,Rohdaten!$1:$1,))&amp;""=C60&amp;"")*(Rohdaten!$A$2:$A$19999&lt;&gt;""))</f>
        <v>0</v>
      </c>
      <c r="F60" s="7" t="str">
        <f aca="false">IF(MATCH(B60,$B:$B,0)=ROW(B60),SUM(E60:E62),"")</f>
        <v/>
      </c>
    </row>
    <row r="61" customFormat="false" ht="15" hidden="false" customHeight="false" outlineLevel="0" collapsed="false">
      <c r="B61" s="7" t="s">
        <v>88</v>
      </c>
      <c r="C61" s="32" t="n">
        <v>2</v>
      </c>
      <c r="D61" s="28" t="s">
        <v>90</v>
      </c>
      <c r="E61" s="7" t="n">
        <f aca="false">SUMPRODUCT((INDEX(Rohdaten!$A$2:$GG$19999,,MATCH(B61,Rohdaten!$1:$1,))&amp;""=C61&amp;"")*(Rohdaten!$A$2:$A$19999&lt;&gt;""))</f>
        <v>0</v>
      </c>
      <c r="F61" s="7" t="str">
        <f aca="false">IF(MATCH(B61,$B:$B,0)=ROW(B61),SUM(E61:E63),"")</f>
        <v/>
      </c>
    </row>
    <row r="62" customFormat="false" ht="15" hidden="false" customHeight="false" outlineLevel="0" collapsed="false">
      <c r="A62" s="23" t="s">
        <v>91</v>
      </c>
      <c r="B62" s="29" t="s">
        <v>92</v>
      </c>
      <c r="C62" s="30"/>
      <c r="D62" s="31" t="s">
        <v>79</v>
      </c>
      <c r="E62" s="7" t="n">
        <f aca="false">SUMPRODUCT((INDEX(Rohdaten!$A$2:$GG$19999,,MATCH(B62,Rohdaten!$1:$1,))&amp;""=C62&amp;"")*(Rohdaten!$A$2:$A$19999&lt;&gt;""))</f>
        <v>0</v>
      </c>
      <c r="F62" s="7" t="n">
        <f aca="false">IF(MATCH(B62,$B:$B,0)=ROW(B62),SUM(E62:E64),"")</f>
        <v>0</v>
      </c>
    </row>
    <row r="63" customFormat="false" ht="15" hidden="false" customHeight="false" outlineLevel="0" collapsed="false">
      <c r="B63" s="7" t="s">
        <v>92</v>
      </c>
      <c r="C63" s="32" t="n">
        <v>0</v>
      </c>
      <c r="D63" s="28" t="s">
        <v>43</v>
      </c>
      <c r="E63" s="7" t="n">
        <f aca="false">SUMPRODUCT((INDEX(Rohdaten!$A$2:$GG$19999,,MATCH(B63,Rohdaten!$1:$1,))&amp;""=C63&amp;"")*(Rohdaten!$A$2:$A$19999&lt;&gt;""))</f>
        <v>0</v>
      </c>
      <c r="F63" s="7" t="str">
        <f aca="false">IF(MATCH(B63,$B:$B,0)=ROW(B63),SUM(E63:E65),"")</f>
        <v/>
      </c>
    </row>
    <row r="64" customFormat="false" ht="15" hidden="false" customHeight="false" outlineLevel="0" collapsed="false">
      <c r="B64" s="7" t="s">
        <v>92</v>
      </c>
      <c r="C64" s="32" t="n">
        <v>1</v>
      </c>
      <c r="D64" s="28" t="s">
        <v>44</v>
      </c>
      <c r="E64" s="7" t="n">
        <f aca="false">SUMPRODUCT((INDEX(Rohdaten!$A$2:$GG$19999,,MATCH(B64,Rohdaten!$1:$1,))&amp;""=C64&amp;"")*(Rohdaten!$A$2:$A$19999&lt;&gt;""))</f>
        <v>0</v>
      </c>
      <c r="F64" s="7" t="str">
        <f aca="false">IF(MATCH(B64,$B:$B,0)=ROW(B64),SUM(E64:E66),"")</f>
        <v/>
      </c>
    </row>
    <row r="65" customFormat="false" ht="15" hidden="false" customHeight="false" outlineLevel="0" collapsed="false">
      <c r="A65" s="23" t="s">
        <v>93</v>
      </c>
      <c r="B65" s="29" t="s">
        <v>94</v>
      </c>
      <c r="C65" s="30"/>
      <c r="D65" s="31" t="s">
        <v>79</v>
      </c>
      <c r="E65" s="7" t="n">
        <f aca="false">SUMPRODUCT((INDEX(Rohdaten!$A$2:$GG$19999,,MATCH(B65,Rohdaten!$1:$1,))&amp;""=C65&amp;"")*(Rohdaten!$A$2:$A$19999&lt;&gt;""))</f>
        <v>0</v>
      </c>
      <c r="F65" s="7" t="n">
        <f aca="false">IF(MATCH(B65,$B:$B,0)=ROW(B65),SUM(E65:E67),"")</f>
        <v>0</v>
      </c>
    </row>
    <row r="66" customFormat="false" ht="15" hidden="false" customHeight="false" outlineLevel="0" collapsed="false">
      <c r="B66" s="7" t="s">
        <v>94</v>
      </c>
      <c r="C66" s="32" t="n">
        <v>0</v>
      </c>
      <c r="D66" s="28" t="s">
        <v>43</v>
      </c>
      <c r="E66" s="7" t="n">
        <f aca="false">SUMPRODUCT((INDEX(Rohdaten!$A$2:$GG$19999,,MATCH(B66,Rohdaten!$1:$1,))&amp;""=C66&amp;"")*(Rohdaten!$A$2:$A$19999&lt;&gt;""))</f>
        <v>0</v>
      </c>
      <c r="F66" s="7" t="str">
        <f aca="false">IF(MATCH(B66,$B:$B,0)=ROW(B66),SUM(E66:E68),"")</f>
        <v/>
      </c>
    </row>
    <row r="67" customFormat="false" ht="15" hidden="false" customHeight="false" outlineLevel="0" collapsed="false">
      <c r="B67" s="7" t="s">
        <v>94</v>
      </c>
      <c r="C67" s="32" t="n">
        <v>1</v>
      </c>
      <c r="D67" s="28" t="s">
        <v>44</v>
      </c>
      <c r="E67" s="7" t="n">
        <f aca="false">SUMPRODUCT((INDEX(Rohdaten!$A$2:$GG$19999,,MATCH(B67,Rohdaten!$1:$1,))&amp;""=C67&amp;"")*(Rohdaten!$A$2:$A$19999&lt;&gt;""))</f>
        <v>0</v>
      </c>
      <c r="F67" s="7" t="str">
        <f aca="false">IF(MATCH(B67,$B:$B,0)=ROW(B67),SUM(E67:E69),"")</f>
        <v/>
      </c>
    </row>
    <row r="68" customFormat="false" ht="15" hidden="false" customHeight="false" outlineLevel="0" collapsed="false">
      <c r="A68" s="15" t="s">
        <v>95</v>
      </c>
      <c r="B68" s="29" t="s">
        <v>96</v>
      </c>
      <c r="C68" s="30"/>
      <c r="D68" s="31" t="s">
        <v>79</v>
      </c>
      <c r="E68" s="7" t="e">
        <f aca="false">SUMPRODUCT((INDEX(Rohdaten!$A$2:$GG$19999,,MATCH(B68,Rohdaten!$1:$1,))&amp;""=C68&amp;"")*(Rohdaten!$A$2:$A$19999&lt;&gt;""))</f>
        <v>#N/A</v>
      </c>
      <c r="F68" s="7" t="e">
        <f aca="false">IF(MATCH(B68,$B:$B,0)=ROW(B68),SUM(E68:E70),"")</f>
        <v>#N/A</v>
      </c>
    </row>
    <row r="69" customFormat="false" ht="15" hidden="false" customHeight="false" outlineLevel="0" collapsed="false">
      <c r="B69" s="7" t="s">
        <v>96</v>
      </c>
      <c r="C69" s="32" t="n">
        <v>0</v>
      </c>
      <c r="D69" s="28" t="s">
        <v>43</v>
      </c>
      <c r="E69" s="7" t="e">
        <f aca="false">SUMPRODUCT((INDEX(Rohdaten!$A$2:$GG$19999,,MATCH(B69,Rohdaten!$1:$1,))&amp;""=C69&amp;"")*(Rohdaten!$A$2:$A$19999&lt;&gt;""))</f>
        <v>#N/A</v>
      </c>
      <c r="F69" s="7" t="str">
        <f aca="false">IF(MATCH(B69,$B:$B,0)=ROW(B69),SUM(E69:E71),"")</f>
        <v/>
      </c>
    </row>
    <row r="70" customFormat="false" ht="15" hidden="false" customHeight="false" outlineLevel="0" collapsed="false">
      <c r="B70" s="7" t="s">
        <v>96</v>
      </c>
      <c r="C70" s="32" t="n">
        <v>1</v>
      </c>
      <c r="D70" s="28" t="s">
        <v>44</v>
      </c>
      <c r="E70" s="7" t="e">
        <f aca="false">SUMPRODUCT((INDEX(Rohdaten!$A$2:$GG$19999,,MATCH(B70,Rohdaten!$1:$1,))&amp;""=C70&amp;"")*(Rohdaten!$A$2:$A$19999&lt;&gt;""))</f>
        <v>#N/A</v>
      </c>
      <c r="F70" s="7" t="str">
        <f aca="false">IF(MATCH(B70,$B:$B,0)=ROW(B70),SUM(E70:E72),"")</f>
        <v/>
      </c>
    </row>
    <row r="71" customFormat="false" ht="15" hidden="false" customHeight="false" outlineLevel="0" collapsed="false">
      <c r="A71" s="15" t="s">
        <v>97</v>
      </c>
      <c r="B71" s="29" t="s">
        <v>98</v>
      </c>
      <c r="C71" s="30"/>
      <c r="D71" s="31" t="s">
        <v>79</v>
      </c>
      <c r="E71" s="7" t="e">
        <f aca="false">SUMPRODUCT((INDEX(Rohdaten!$A$2:$GG$19999,,MATCH(B71,Rohdaten!$1:$1,))&amp;""=C71&amp;"")*(Rohdaten!$A$2:$A$19999&lt;&gt;""))</f>
        <v>#N/A</v>
      </c>
      <c r="F71" s="7" t="e">
        <f aca="false">IF(MATCH(B71,$B:$B,0)=ROW(B71),SUM(E71:E73),"")</f>
        <v>#N/A</v>
      </c>
    </row>
    <row r="72" customFormat="false" ht="15" hidden="false" customHeight="false" outlineLevel="0" collapsed="false">
      <c r="B72" s="7" t="s">
        <v>98</v>
      </c>
      <c r="C72" s="32" t="n">
        <v>0</v>
      </c>
      <c r="D72" s="28" t="s">
        <v>43</v>
      </c>
      <c r="E72" s="7" t="e">
        <f aca="false">SUMPRODUCT((INDEX(Rohdaten!$A$2:$GG$19999,,MATCH(B72,Rohdaten!$1:$1,))&amp;""=C72&amp;"")*(Rohdaten!$A$2:$A$19999&lt;&gt;""))</f>
        <v>#N/A</v>
      </c>
      <c r="F72" s="7" t="str">
        <f aca="false">IF(MATCH(B72,$B:$B,0)=ROW(B72),SUM(E72:E74),"")</f>
        <v/>
      </c>
    </row>
    <row r="73" customFormat="false" ht="15" hidden="false" customHeight="false" outlineLevel="0" collapsed="false">
      <c r="B73" s="7" t="s">
        <v>98</v>
      </c>
      <c r="C73" s="32" t="n">
        <v>1</v>
      </c>
      <c r="D73" s="28" t="s">
        <v>44</v>
      </c>
      <c r="E73" s="7" t="e">
        <f aca="false">SUMPRODUCT((INDEX(Rohdaten!$A$2:$GG$19999,,MATCH(B73,Rohdaten!$1:$1,))&amp;""=C73&amp;"")*(Rohdaten!$A$2:$A$19999&lt;&gt;""))</f>
        <v>#N/A</v>
      </c>
      <c r="F73" s="7" t="str">
        <f aca="false">IF(MATCH(B73,$B:$B,0)=ROW(B73),SUM(E73:E75),"")</f>
        <v/>
      </c>
    </row>
    <row r="74" customFormat="false" ht="15" hidden="false" customHeight="false" outlineLevel="0" collapsed="false">
      <c r="A74" s="15" t="s">
        <v>99</v>
      </c>
      <c r="B74" s="29" t="s">
        <v>100</v>
      </c>
      <c r="C74" s="30"/>
      <c r="D74" s="31" t="s">
        <v>79</v>
      </c>
      <c r="E74" s="7" t="e">
        <f aca="false">SUMPRODUCT((INDEX(Rohdaten!$A$2:$GG$19999,,MATCH(B74,Rohdaten!$1:$1,))&amp;""=C74&amp;"")*(Rohdaten!$A$2:$A$19999&lt;&gt;""))</f>
        <v>#N/A</v>
      </c>
      <c r="F74" s="7" t="e">
        <f aca="false">IF(MATCH(B74,$B:$B,0)=ROW(B74),SUM(E74:E76),"")</f>
        <v>#N/A</v>
      </c>
    </row>
    <row r="75" customFormat="false" ht="15" hidden="false" customHeight="false" outlineLevel="0" collapsed="false">
      <c r="B75" s="7" t="s">
        <v>100</v>
      </c>
      <c r="C75" s="32" t="n">
        <v>0</v>
      </c>
      <c r="D75" s="28" t="s">
        <v>43</v>
      </c>
      <c r="E75" s="7" t="e">
        <f aca="false">SUMPRODUCT((INDEX(Rohdaten!$A$2:$GG$19999,,MATCH(B75,Rohdaten!$1:$1,))&amp;""=C75&amp;"")*(Rohdaten!$A$2:$A$19999&lt;&gt;""))</f>
        <v>#N/A</v>
      </c>
      <c r="F75" s="7" t="str">
        <f aca="false">IF(MATCH(B75,$B:$B,0)=ROW(B75),SUM(E75:E77),"")</f>
        <v/>
      </c>
    </row>
    <row r="76" customFormat="false" ht="15" hidden="false" customHeight="false" outlineLevel="0" collapsed="false">
      <c r="B76" s="7" t="s">
        <v>100</v>
      </c>
      <c r="C76" s="32" t="n">
        <v>1</v>
      </c>
      <c r="D76" s="28" t="s">
        <v>44</v>
      </c>
      <c r="E76" s="7" t="e">
        <f aca="false">SUMPRODUCT((INDEX(Rohdaten!$A$2:$GG$19999,,MATCH(B76,Rohdaten!$1:$1,))&amp;""=C76&amp;"")*(Rohdaten!$A$2:$A$19999&lt;&gt;""))</f>
        <v>#N/A</v>
      </c>
      <c r="F76" s="7" t="str">
        <f aca="false">IF(MATCH(B76,$B:$B,0)=ROW(B76),SUM(E76:E78),"")</f>
        <v/>
      </c>
    </row>
    <row r="77" customFormat="false" ht="15" hidden="false" customHeight="false" outlineLevel="0" collapsed="false">
      <c r="A77" s="15" t="s">
        <v>101</v>
      </c>
      <c r="B77" s="29" t="s">
        <v>102</v>
      </c>
      <c r="C77" s="30"/>
      <c r="D77" s="31" t="s">
        <v>79</v>
      </c>
      <c r="E77" s="7" t="e">
        <f aca="false">SUMPRODUCT((INDEX(Rohdaten!$A$2:$GG$19999,,MATCH(B77,Rohdaten!$1:$1,))&amp;""=C77&amp;"")*(Rohdaten!$A$2:$A$19999&lt;&gt;""))</f>
        <v>#N/A</v>
      </c>
      <c r="F77" s="7" t="e">
        <f aca="false">IF(MATCH(B77,$B:$B,0)=ROW(B77),SUM(E77:E80),"")</f>
        <v>#N/A</v>
      </c>
    </row>
    <row r="78" customFormat="false" ht="15" hidden="false" customHeight="false" outlineLevel="0" collapsed="false">
      <c r="B78" s="7" t="s">
        <v>102</v>
      </c>
      <c r="C78" s="32" t="n">
        <v>0</v>
      </c>
      <c r="D78" s="28" t="s">
        <v>43</v>
      </c>
      <c r="E78" s="7" t="e">
        <f aca="false">SUMPRODUCT((INDEX(Rohdaten!$A$2:$GG$19999,,MATCH(B78,Rohdaten!$1:$1,))&amp;""=C78&amp;"")*(Rohdaten!$A$2:$A$19999&lt;&gt;""))</f>
        <v>#N/A</v>
      </c>
      <c r="F78" s="7" t="str">
        <f aca="false">IF(MATCH(B78,$B:$B,0)=ROW(B78),SUM(E78:E80),"")</f>
        <v/>
      </c>
    </row>
    <row r="79" customFormat="false" ht="15" hidden="false" customHeight="false" outlineLevel="0" collapsed="false">
      <c r="B79" s="7" t="s">
        <v>102</v>
      </c>
      <c r="C79" s="32" t="n">
        <v>1</v>
      </c>
      <c r="D79" s="28" t="s">
        <v>44</v>
      </c>
      <c r="E79" s="7" t="e">
        <f aca="false">SUMPRODUCT((INDEX(Rohdaten!$A$2:$GG$19999,,MATCH(B79,Rohdaten!$1:$1,))&amp;""=C79&amp;"")*(Rohdaten!$A$2:$A$19999&lt;&gt;""))</f>
        <v>#N/A</v>
      </c>
      <c r="F79" s="7" t="str">
        <f aca="false">IF(MATCH(B79,$B:$B,0)=ROW(B79),SUM(E79:E81),"")</f>
        <v/>
      </c>
    </row>
    <row r="80" customFormat="false" ht="15" hidden="false" customHeight="false" outlineLevel="0" collapsed="false">
      <c r="B80" s="7" t="s">
        <v>102</v>
      </c>
      <c r="C80" s="32" t="n">
        <v>2</v>
      </c>
      <c r="D80" s="28" t="s">
        <v>103</v>
      </c>
      <c r="E80" s="7" t="e">
        <f aca="false">SUMPRODUCT((INDEX(Rohdaten!$A$2:$GG$19999,,MATCH(B80,Rohdaten!$1:$1,))&amp;""=C80&amp;"")*(Rohdaten!$A$2:$A$19999&lt;&gt;""))</f>
        <v>#N/A</v>
      </c>
      <c r="F80" s="7" t="str">
        <f aca="false">IF(MATCH(B80,$B:$B,0)=ROW(B80),SUM(E80:E82),"")</f>
        <v/>
      </c>
    </row>
    <row r="81" customFormat="false" ht="15" hidden="false" customHeight="false" outlineLevel="0" collapsed="false">
      <c r="A81" s="23" t="s">
        <v>104</v>
      </c>
      <c r="B81" s="29" t="s">
        <v>105</v>
      </c>
      <c r="C81" s="30"/>
      <c r="D81" s="31" t="s">
        <v>79</v>
      </c>
      <c r="E81" s="7" t="e">
        <f aca="false">SUMPRODUCT((INDEX(Rohdaten!$A$2:$GG$19999,,MATCH(B81,Rohdaten!$1:$1,))&amp;""=C81&amp;"")*(Rohdaten!$A$2:$A$19999&lt;&gt;""))</f>
        <v>#N/A</v>
      </c>
      <c r="F81" s="7" t="e">
        <f aca="false">IF(MATCH(B81,$B:$B,0)=ROW(B81),SUM(E81:E83),"")</f>
        <v>#N/A</v>
      </c>
    </row>
    <row r="82" customFormat="false" ht="15" hidden="false" customHeight="false" outlineLevel="0" collapsed="false">
      <c r="B82" s="7" t="s">
        <v>105</v>
      </c>
      <c r="C82" s="32" t="n">
        <v>0</v>
      </c>
      <c r="D82" s="28" t="s">
        <v>43</v>
      </c>
      <c r="E82" s="7" t="e">
        <f aca="false">SUMPRODUCT((INDEX(Rohdaten!$A$2:$GG$19999,,MATCH(B82,Rohdaten!$1:$1,))&amp;""=C82&amp;"")*(Rohdaten!$A$2:$A$19999&lt;&gt;""))</f>
        <v>#N/A</v>
      </c>
      <c r="F82" s="7" t="str">
        <f aca="false">IF(MATCH(B82,$B:$B,0)=ROW(B82),SUM(E82:E84),"")</f>
        <v/>
      </c>
    </row>
    <row r="83" customFormat="false" ht="15" hidden="false" customHeight="false" outlineLevel="0" collapsed="false">
      <c r="B83" s="7" t="s">
        <v>105</v>
      </c>
      <c r="C83" s="32" t="n">
        <v>1</v>
      </c>
      <c r="D83" s="28" t="s">
        <v>44</v>
      </c>
      <c r="E83" s="7" t="e">
        <f aca="false">SUMPRODUCT((INDEX(Rohdaten!$A$2:$GG$19999,,MATCH(B83,Rohdaten!$1:$1,))&amp;""=C83&amp;"")*(Rohdaten!$A$2:$A$19999&lt;&gt;""))</f>
        <v>#N/A</v>
      </c>
      <c r="F83" s="7" t="str">
        <f aca="false">IF(MATCH(B83,$B:$B,0)=ROW(B83),SUM(E83:E85),"")</f>
        <v/>
      </c>
    </row>
    <row r="84" customFormat="false" ht="15" hidden="false" customHeight="false" outlineLevel="0" collapsed="false">
      <c r="A84" s="23" t="s">
        <v>106</v>
      </c>
      <c r="B84" s="29" t="s">
        <v>107</v>
      </c>
      <c r="C84" s="30"/>
      <c r="D84" s="31" t="s">
        <v>79</v>
      </c>
      <c r="E84" s="7" t="n">
        <f aca="false">SUMPRODUCT((INDEX(Rohdaten!$A$2:$GG$19999,,MATCH(B84,Rohdaten!$1:$1,))&amp;""=C84&amp;"")*(Rohdaten!$A$2:$A$19999&lt;&gt;""))</f>
        <v>0</v>
      </c>
      <c r="F84" s="7" t="n">
        <f aca="false">IF(MATCH(B84,$B:$B,0)=ROW(B84),SUM(E84:E86),"")</f>
        <v>0</v>
      </c>
    </row>
    <row r="85" customFormat="false" ht="15" hidden="false" customHeight="false" outlineLevel="0" collapsed="false">
      <c r="B85" s="7" t="s">
        <v>107</v>
      </c>
      <c r="C85" s="32" t="n">
        <v>0</v>
      </c>
      <c r="D85" s="28" t="s">
        <v>43</v>
      </c>
      <c r="E85" s="7" t="n">
        <f aca="false">SUMPRODUCT((INDEX(Rohdaten!$A$2:$GG$19999,,MATCH(B85,Rohdaten!$1:$1,))&amp;""=C85&amp;"")*(Rohdaten!$A$2:$A$19999&lt;&gt;""))</f>
        <v>0</v>
      </c>
      <c r="F85" s="7" t="str">
        <f aca="false">IF(MATCH(B85,$B:$B,0)=ROW(B85),SUM(E85:E96),"")</f>
        <v/>
      </c>
    </row>
    <row r="86" customFormat="false" ht="15" hidden="false" customHeight="false" outlineLevel="0" collapsed="false">
      <c r="B86" s="7" t="s">
        <v>107</v>
      </c>
      <c r="C86" s="32" t="n">
        <v>1</v>
      </c>
      <c r="D86" s="28" t="s">
        <v>44</v>
      </c>
      <c r="E86" s="7" t="n">
        <f aca="false">SUMPRODUCT((INDEX(Rohdaten!$A$2:$GG$19999,,MATCH(B86,Rohdaten!$1:$1,))&amp;""=C86&amp;"")*(Rohdaten!$A$2:$A$19999&lt;&gt;""))</f>
        <v>0</v>
      </c>
      <c r="F86" s="7" t="str">
        <f aca="false">IF(MATCH(B86,$B:$B,0)=ROW(B86),SUM(E86:E97),"")</f>
        <v/>
      </c>
    </row>
    <row r="87" customFormat="false" ht="15" hidden="false" customHeight="false" outlineLevel="0" collapsed="false">
      <c r="A87" s="23" t="s">
        <v>16</v>
      </c>
      <c r="B87" s="0" t="s">
        <v>108</v>
      </c>
      <c r="C87" s="23" t="n">
        <v>20</v>
      </c>
      <c r="D87" s="28" t="s">
        <v>109</v>
      </c>
      <c r="E87" s="7" t="n">
        <f aca="false">SUMPRODUCT((INDEX(Rohdaten!$A$2:$GG$19999,,MATCH(B87,Rohdaten!$1:$1,))&amp;""&lt;C87&amp;"")*(Rohdaten!$A$2:$A$19999&lt;&gt;""))</f>
        <v>0</v>
      </c>
      <c r="F87" s="7" t="n">
        <f aca="false">IF(MATCH(B87,$B:$B,0)=ROW(B87),SUM(E87:E90),"")</f>
        <v>0</v>
      </c>
    </row>
    <row r="88" customFormat="false" ht="15" hidden="false" customHeight="false" outlineLevel="0" collapsed="false">
      <c r="B88" s="0" t="s">
        <v>108</v>
      </c>
      <c r="C88" s="23" t="n">
        <v>30</v>
      </c>
      <c r="D88" s="28" t="s">
        <v>110</v>
      </c>
      <c r="E88" s="7" t="n">
        <f aca="false">SUMPRODUCT((INDEX(Rohdaten!$A$2:$GG$19999,,MATCH(B88,Rohdaten!$1:$1,))&amp;""&lt;C88&amp;"")*(Rohdaten!$A$2:$A$19999&lt;&gt;""))-E87</f>
        <v>0</v>
      </c>
      <c r="F88" s="7"/>
    </row>
    <row r="89" customFormat="false" ht="15" hidden="false" customHeight="false" outlineLevel="0" collapsed="false">
      <c r="B89" s="0" t="s">
        <v>108</v>
      </c>
      <c r="C89" s="23" t="n">
        <v>40</v>
      </c>
      <c r="D89" s="28" t="s">
        <v>111</v>
      </c>
      <c r="E89" s="7" t="n">
        <f aca="false">SUMPRODUCT((INDEX(Rohdaten!$A$2:$GG$19999,,MATCH(B89,Rohdaten!$1:$1,))&amp;""&lt;C89&amp;"")*(Rohdaten!$A$2:$A$19999&lt;&gt;""))-E88-E87</f>
        <v>0</v>
      </c>
      <c r="F89" s="7"/>
    </row>
    <row r="90" customFormat="false" ht="15" hidden="false" customHeight="false" outlineLevel="0" collapsed="false">
      <c r="B90" s="0" t="s">
        <v>108</v>
      </c>
      <c r="C90" s="23" t="n">
        <v>40</v>
      </c>
      <c r="D90" s="28" t="s">
        <v>112</v>
      </c>
      <c r="E90" s="7" t="n">
        <f aca="false">SUMPRODUCT((INDEX(Rohdaten!$A$2:$GG$19999,,MATCH(B90,Rohdaten!$1:$1,))&amp;""&gt;=C90&amp;"")*(Rohdaten!$A$2:$A$19999&lt;&gt;""))</f>
        <v>0</v>
      </c>
      <c r="F90" s="7"/>
    </row>
    <row r="91" customFormat="false" ht="15" hidden="false" customHeight="false" outlineLevel="0" collapsed="false">
      <c r="A91" s="23" t="s">
        <v>113</v>
      </c>
      <c r="B91" s="0" t="s">
        <v>114</v>
      </c>
      <c r="C91" s="0" t="s">
        <v>115</v>
      </c>
      <c r="E91" s="0" t="s">
        <v>38</v>
      </c>
      <c r="F91" s="0" t="n">
        <f aca="false">SUMPRODUCT((INDEX(Rohdaten!$A$2:$GG$19999,,MATCH(C91,Rohdaten!$1:$1,))&amp;""=D91&amp;"")*(Rohdaten!$A$2:$A$19999&lt;&gt;""))</f>
        <v>0</v>
      </c>
      <c r="G91" s="7" t="str">
        <f aca="false">IF(MATCH(C91,$C$91:$C$93,0)=ROW(C91),SUM(F91:F93),"")</f>
        <v/>
      </c>
    </row>
    <row r="92" customFormat="false" ht="15" hidden="false" customHeight="false" outlineLevel="0" collapsed="false">
      <c r="C92" s="0" t="s">
        <v>115</v>
      </c>
      <c r="D92" s="0" t="n">
        <v>0</v>
      </c>
      <c r="E92" s="0" t="s">
        <v>43</v>
      </c>
      <c r="F92" s="0" t="n">
        <f aca="false">SUMPRODUCT((INDEX(Rohdaten!$A$2:$GG$19999,,MATCH(C92,Rohdaten!$1:$1,))&amp;""=D92&amp;"")*(Rohdaten!$A$2:$A$19999&lt;&gt;""))</f>
        <v>0</v>
      </c>
      <c r="G92" s="7" t="str">
        <f aca="false">IF(MATCH(C92,$C$91:$C$93,0)=ROW(C92),SUM(F92:F93),"")</f>
        <v/>
      </c>
    </row>
    <row r="93" customFormat="false" ht="15" hidden="false" customHeight="false" outlineLevel="0" collapsed="false">
      <c r="C93" s="0" t="s">
        <v>115</v>
      </c>
      <c r="D93" s="0" t="n">
        <v>1</v>
      </c>
      <c r="E93" s="0" t="s">
        <v>44</v>
      </c>
      <c r="F93" s="0" t="n">
        <f aca="false">SUMPRODUCT((INDEX(Rohdaten!$A$2:$GG$19999,,MATCH(C93,Rohdaten!$1:$1,))&amp;""=D93&amp;"")*(Rohdaten!$A$2:$A$19999&lt;&gt;""))</f>
        <v>0</v>
      </c>
      <c r="G93" s="7" t="str">
        <f aca="false">IF(MATCH(C93,$C$91:$C$93,0)=ROW(C93),SUM(F93:F93),"")</f>
        <v/>
      </c>
    </row>
    <row r="94" customFormat="false" ht="15" hidden="false" customHeight="false" outlineLevel="0" collapsed="false">
      <c r="C94" s="23"/>
      <c r="D94" s="28"/>
      <c r="E94" s="7"/>
      <c r="F94" s="7"/>
    </row>
    <row r="95" customFormat="false" ht="15" hidden="false" customHeight="false" outlineLevel="0" collapsed="false">
      <c r="A95" s="26" t="s">
        <v>116</v>
      </c>
      <c r="B95" s="26" t="s">
        <v>117</v>
      </c>
      <c r="C95" s="25"/>
      <c r="D95" s="37"/>
      <c r="E95" s="26"/>
      <c r="F95" s="26"/>
    </row>
    <row r="96" customFormat="false" ht="15" hidden="false" customHeight="false" outlineLevel="0" collapsed="false">
      <c r="A96" s="23" t="s">
        <v>118</v>
      </c>
      <c r="B96" s="7" t="s">
        <v>119</v>
      </c>
      <c r="C96" s="30"/>
      <c r="D96" s="31" t="s">
        <v>79</v>
      </c>
      <c r="E96" s="7" t="n">
        <f aca="false">SUMPRODUCT((INDEX(Rohdaten!$A$2:$GG$19999,,MATCH(B96,Rohdaten!$1:$1,))&amp;""=C96&amp;"")*(INDEX(Rohdaten!$A$2:$GG$19999,,MATCH("end_date",Rohdaten!$1:$1,))&lt;&gt;""))</f>
        <v>0</v>
      </c>
      <c r="F96" s="7" t="n">
        <f aca="false">IF(MATCH(B96,$B:$B,0)=ROW(B96),SUM(E96:E98),"")</f>
        <v>0</v>
      </c>
    </row>
    <row r="97" customFormat="false" ht="15" hidden="false" customHeight="false" outlineLevel="0" collapsed="false">
      <c r="B97" s="7" t="s">
        <v>119</v>
      </c>
      <c r="C97" s="32" t="n">
        <v>0</v>
      </c>
      <c r="D97" s="28" t="s">
        <v>43</v>
      </c>
      <c r="E97" s="7" t="n">
        <f aca="false">SUMPRODUCT((INDEX(Rohdaten!$A$2:$GG$19999,,MATCH(B97,Rohdaten!$1:$1,))&amp;""=C97&amp;"")*(INDEX(Rohdaten!$A$2:$GG$19999,,MATCH("end_date",Rohdaten!$1:$1,))&lt;&gt;""))</f>
        <v>0</v>
      </c>
      <c r="F97" s="7" t="str">
        <f aca="false">IF(MATCH(B97,$B:$B,0)=ROW(B97),SUM(E97:E99),"")</f>
        <v/>
      </c>
    </row>
    <row r="98" customFormat="false" ht="15" hidden="false" customHeight="false" outlineLevel="0" collapsed="false">
      <c r="B98" s="7" t="s">
        <v>119</v>
      </c>
      <c r="C98" s="32" t="n">
        <v>1</v>
      </c>
      <c r="D98" s="28" t="s">
        <v>44</v>
      </c>
      <c r="E98" s="7" t="n">
        <f aca="false">SUMPRODUCT((INDEX(Rohdaten!$A$2:$GG$19999,,MATCH(B98,Rohdaten!$1:$1,))&amp;""=C98&amp;"")*(INDEX(Rohdaten!$A$2:$GG$19999,,MATCH("end_date",Rohdaten!$1:$1,))&lt;&gt;""))</f>
        <v>0</v>
      </c>
      <c r="F98" s="7" t="str">
        <f aca="false">IF(MATCH(B98,$B:$B,0)=ROW(B98),SUM(E98:E100),"")</f>
        <v/>
      </c>
    </row>
    <row r="99" customFormat="false" ht="15" hidden="false" customHeight="false" outlineLevel="0" collapsed="false">
      <c r="A99" s="23" t="s">
        <v>120</v>
      </c>
      <c r="B99" s="29" t="s">
        <v>121</v>
      </c>
      <c r="C99" s="30"/>
      <c r="D99" s="31" t="s">
        <v>79</v>
      </c>
      <c r="E99" s="7" t="n">
        <f aca="false">SUMPRODUCT((INDEX(Rohdaten!$A$2:$GG$19999,,MATCH(B99,Rohdaten!$1:$1,))&amp;""=C99&amp;"")*(INDEX(Rohdaten!$A$2:$GG$19999,,MATCH("end_date",Rohdaten!$1:$1,))&lt;&gt;""))</f>
        <v>0</v>
      </c>
      <c r="F99" s="7" t="n">
        <f aca="false">IF(MATCH(B99,$B:$B,0)=ROW(B99),SUM(E99:E101),"")</f>
        <v>0</v>
      </c>
    </row>
    <row r="100" customFormat="false" ht="15" hidden="false" customHeight="false" outlineLevel="0" collapsed="false">
      <c r="B100" s="7" t="s">
        <v>121</v>
      </c>
      <c r="C100" s="32" t="n">
        <v>0</v>
      </c>
      <c r="D100" s="28" t="s">
        <v>43</v>
      </c>
      <c r="E100" s="7" t="n">
        <f aca="false">SUMPRODUCT((INDEX(Rohdaten!$A$2:$GG$19999,,MATCH(B100,Rohdaten!$1:$1,))&amp;""=C100&amp;"")*(INDEX(Rohdaten!$A$2:$GG$19999,,MATCH("end_date",Rohdaten!$1:$1,))&lt;&gt;""))</f>
        <v>0</v>
      </c>
      <c r="F100" s="7" t="str">
        <f aca="false">IF(MATCH(B100,$B:$B,0)=ROW(B100),SUM(E100:E101),"")</f>
        <v/>
      </c>
    </row>
    <row r="101" customFormat="false" ht="15" hidden="false" customHeight="false" outlineLevel="0" collapsed="false">
      <c r="B101" s="7" t="s">
        <v>121</v>
      </c>
      <c r="C101" s="32" t="n">
        <v>1</v>
      </c>
      <c r="D101" s="28" t="s">
        <v>44</v>
      </c>
      <c r="E101" s="7" t="n">
        <f aca="false">SUMPRODUCT((INDEX(Rohdaten!$A$2:$GG$19999,,MATCH(B101,Rohdaten!$1:$1,))&amp;""=C101&amp;"")*(INDEX(Rohdaten!$A$2:$GG$19999,,MATCH("end_date",Rohdaten!$1:$1,))&lt;&gt;""))</f>
        <v>0</v>
      </c>
      <c r="F101" s="7" t="str">
        <f aca="false">IF(MATCH(B101,$B:$B,0)=ROW(B101),SUM(E101:E101),"")</f>
        <v/>
      </c>
    </row>
    <row r="102" customFormat="false" ht="15" hidden="false" customHeight="false" outlineLevel="0" collapsed="false">
      <c r="A102" s="23" t="s">
        <v>122</v>
      </c>
      <c r="B102" s="29" t="s">
        <v>123</v>
      </c>
      <c r="C102" s="30"/>
      <c r="D102" s="31" t="s">
        <v>79</v>
      </c>
      <c r="E102" s="7" t="n">
        <f aca="false">SUMPRODUCT((INDEX(Rohdaten!$A$2:$GG$19999,,MATCH(B102,Rohdaten!$1:$1,))&amp;""=C102&amp;"")*(INDEX(Rohdaten!$A$2:$GG$19999,,MATCH("end_date",Rohdaten!$1:$1,))&lt;&gt;""))</f>
        <v>0</v>
      </c>
      <c r="F102" s="7" t="n">
        <f aca="false">IF(MATCH(B102,$B:$B,0)=ROW(B102),SUM(E102:E104),"")</f>
        <v>0</v>
      </c>
    </row>
    <row r="103" customFormat="false" ht="15" hidden="false" customHeight="false" outlineLevel="0" collapsed="false">
      <c r="B103" s="7" t="s">
        <v>123</v>
      </c>
      <c r="C103" s="32" t="n">
        <v>0</v>
      </c>
      <c r="D103" s="28" t="s">
        <v>43</v>
      </c>
      <c r="E103" s="7" t="n">
        <f aca="false">SUMPRODUCT((INDEX(Rohdaten!$A$2:$GG$19999,,MATCH(B103,Rohdaten!$1:$1,))&amp;""=C103&amp;"")*(INDEX(Rohdaten!$A$2:$GG$19999,,MATCH("end_date",Rohdaten!$1:$1,))&lt;&gt;""))</f>
        <v>0</v>
      </c>
      <c r="F103" s="7" t="str">
        <f aca="false">IF(MATCH(B103,$B:$B,0)=ROW(B103),SUM(E103:E105),"")</f>
        <v/>
      </c>
    </row>
    <row r="104" customFormat="false" ht="15" hidden="false" customHeight="false" outlineLevel="0" collapsed="false">
      <c r="B104" s="7" t="s">
        <v>123</v>
      </c>
      <c r="C104" s="32" t="n">
        <v>1</v>
      </c>
      <c r="D104" s="28" t="s">
        <v>44</v>
      </c>
      <c r="E104" s="7" t="n">
        <f aca="false">SUMPRODUCT((INDEX(Rohdaten!$A$2:$GG$19999,,MATCH(B104,Rohdaten!$1:$1,))&amp;""=C104&amp;"")*(INDEX(Rohdaten!$A$2:$GG$19999,,MATCH("end_date",Rohdaten!$1:$1,))&lt;&gt;""))</f>
        <v>0</v>
      </c>
      <c r="F104" s="7" t="str">
        <f aca="false">IF(MATCH(B104,$B:$B,0)=ROW(B104),SUM(E104:E106),"")</f>
        <v/>
      </c>
    </row>
    <row r="105" customFormat="false" ht="15" hidden="false" customHeight="false" outlineLevel="0" collapsed="false">
      <c r="A105" s="23" t="s">
        <v>124</v>
      </c>
      <c r="B105" s="29" t="s">
        <v>125</v>
      </c>
      <c r="C105" s="30"/>
      <c r="D105" s="31" t="s">
        <v>79</v>
      </c>
      <c r="E105" s="7" t="n">
        <f aca="false">SUMPRODUCT((INDEX(Rohdaten!$A$2:$GG$19999,,MATCH(B105,Rohdaten!$1:$1,))&amp;""=C105&amp;"")*(INDEX(Rohdaten!$A$2:$GG$19999,,MATCH("end_date",Rohdaten!$1:$1,))&lt;&gt;""))</f>
        <v>0</v>
      </c>
      <c r="F105" s="7" t="n">
        <f aca="false">IF(MATCH(B105,$B:$B,0)=ROW(B105),SUM(E105:E107),"")</f>
        <v>0</v>
      </c>
    </row>
    <row r="106" customFormat="false" ht="15" hidden="false" customHeight="false" outlineLevel="0" collapsed="false">
      <c r="B106" s="7" t="s">
        <v>125</v>
      </c>
      <c r="C106" s="32" t="n">
        <v>0</v>
      </c>
      <c r="D106" s="28" t="s">
        <v>43</v>
      </c>
      <c r="E106" s="7" t="n">
        <f aca="false">SUMPRODUCT((INDEX(Rohdaten!$A$2:$GG$19999,,MATCH(B106,Rohdaten!$1:$1,))&amp;""=C106&amp;"")*(INDEX(Rohdaten!$A$2:$GG$19999,,MATCH("end_date",Rohdaten!$1:$1,))&lt;&gt;""))</f>
        <v>0</v>
      </c>
      <c r="F106" s="7" t="str">
        <f aca="false">IF(MATCH(B106,$B:$B,0)=ROW(B106),SUM(E106:E107),"")</f>
        <v/>
      </c>
    </row>
    <row r="107" customFormat="false" ht="15" hidden="false" customHeight="false" outlineLevel="0" collapsed="false">
      <c r="B107" s="7" t="s">
        <v>125</v>
      </c>
      <c r="C107" s="32" t="n">
        <v>1</v>
      </c>
      <c r="D107" s="28" t="s">
        <v>44</v>
      </c>
      <c r="E107" s="7" t="n">
        <f aca="false">SUMPRODUCT((INDEX(Rohdaten!$A$2:$GG$19999,,MATCH(B107,Rohdaten!$1:$1,))&amp;""=C107&amp;"")*(INDEX(Rohdaten!$A$2:$GG$19999,,MATCH("end_date",Rohdaten!$1:$1,))&lt;&gt;""))</f>
        <v>0</v>
      </c>
      <c r="F107" s="7" t="str">
        <f aca="false">IF(MATCH(B107,$B:$B,0)=ROW(B107),SUM(E107:E107),"")</f>
        <v/>
      </c>
    </row>
    <row r="108" customFormat="false" ht="15" hidden="false" customHeight="false" outlineLevel="0" collapsed="false">
      <c r="A108" s="23" t="s">
        <v>126</v>
      </c>
      <c r="B108" s="29" t="s">
        <v>127</v>
      </c>
      <c r="C108" s="30"/>
      <c r="D108" s="31" t="s">
        <v>79</v>
      </c>
      <c r="E108" s="7" t="n">
        <f aca="false">SUMPRODUCT((INDEX(Rohdaten!$A$2:$GG$19999,,MATCH(B108,Rohdaten!$1:$1,))&amp;""=C108&amp;"")*(INDEX(Rohdaten!$A$2:$GG$19999,,MATCH("end_date",Rohdaten!$1:$1,))&lt;&gt;""))</f>
        <v>0</v>
      </c>
      <c r="F108" s="7" t="n">
        <f aca="false">IF(MATCH(B108,$B:$B,0)=ROW(B108),SUM(E108:E110),"")</f>
        <v>0</v>
      </c>
    </row>
    <row r="109" customFormat="false" ht="15" hidden="false" customHeight="false" outlineLevel="0" collapsed="false">
      <c r="B109" s="29" t="s">
        <v>127</v>
      </c>
      <c r="C109" s="32" t="n">
        <v>0</v>
      </c>
      <c r="D109" s="28" t="s">
        <v>43</v>
      </c>
      <c r="E109" s="7" t="n">
        <f aca="false">SUMPRODUCT((INDEX(Rohdaten!$A$2:$GG$19999,,MATCH(B109,Rohdaten!$1:$1,))&amp;""=C109&amp;"")*(INDEX(Rohdaten!$A$2:$GG$19999,,MATCH("end_date",Rohdaten!$1:$1,))&lt;&gt;""))</f>
        <v>0</v>
      </c>
      <c r="F109" s="7" t="str">
        <f aca="false">IF(MATCH(B109,$B:$B,0)=ROW(B109),SUM(E109:E110),"")</f>
        <v/>
      </c>
    </row>
    <row r="110" customFormat="false" ht="15" hidden="false" customHeight="false" outlineLevel="0" collapsed="false">
      <c r="B110" s="29" t="s">
        <v>127</v>
      </c>
      <c r="C110" s="32" t="n">
        <v>1</v>
      </c>
      <c r="D110" s="28" t="s">
        <v>44</v>
      </c>
      <c r="E110" s="7" t="n">
        <f aca="false">SUMPRODUCT((INDEX(Rohdaten!$A$2:$GG$19999,,MATCH(B110,Rohdaten!$1:$1,))&amp;""=C110&amp;"")*(INDEX(Rohdaten!$A$2:$GG$19999,,MATCH("end_date",Rohdaten!$1:$1,))&lt;&gt;""))</f>
        <v>0</v>
      </c>
      <c r="F110" s="7" t="str">
        <f aca="false">IF(MATCH(B110,$B:$B,0)=ROW(B110),SUM(E110:E110),"")</f>
        <v/>
      </c>
    </row>
    <row r="111" customFormat="false" ht="15" hidden="false" customHeight="false" outlineLevel="0" collapsed="false">
      <c r="A111" s="26" t="s">
        <v>128</v>
      </c>
      <c r="B111" s="26" t="s">
        <v>129</v>
      </c>
      <c r="C111" s="26"/>
      <c r="D111" s="26"/>
      <c r="E111" s="26"/>
      <c r="F111" s="26"/>
    </row>
    <row r="112" customFormat="false" ht="15" hidden="false" customHeight="false" outlineLevel="0" collapsed="false">
      <c r="A112" s="23" t="s">
        <v>130</v>
      </c>
      <c r="B112" s="0" t="s">
        <v>131</v>
      </c>
      <c r="C112" s="0" t="n">
        <f aca="false">TRUE()</f>
        <v>1</v>
      </c>
      <c r="E112" s="7" t="n">
        <f aca="false">SUMPRODUCT((INDEX(Rohdaten!$A$2:$GG$19999,,MATCH(B112,Rohdaten!$1:$1,))&amp;""=C112&amp;"")*(Rohdaten!$A$2:$A$19999&lt;&gt;""))</f>
        <v>0</v>
      </c>
      <c r="F112" s="7" t="n">
        <f aca="false">IF(MATCH(B112,$B:$B,0)=ROW(B112),SUM(E112:E113),"")</f>
        <v>0</v>
      </c>
    </row>
    <row r="113" customFormat="false" ht="15" hidden="false" customHeight="false" outlineLevel="0" collapsed="false">
      <c r="B113" s="0" t="s">
        <v>131</v>
      </c>
      <c r="C113" s="0" t="n">
        <f aca="false">FALSE()</f>
        <v>0</v>
      </c>
      <c r="E113" s="7" t="n">
        <f aca="false">SUMPRODUCT((INDEX(Rohdaten!$A$2:$GG$19999,,MATCH(B113,Rohdaten!$1:$1,))&amp;""=C113&amp;"")*(Rohdaten!$A$2:$A$19999&lt;&gt;""))</f>
        <v>0</v>
      </c>
      <c r="F113" s="7" t="str">
        <f aca="false">IF(MATCH(B113,$B:$B,0)=ROW(B113),SUM(E113:E114),"")</f>
        <v/>
      </c>
    </row>
    <row r="114" customFormat="false" ht="15" hidden="false" customHeight="false" outlineLevel="0" collapsed="false">
      <c r="A114" s="23" t="s">
        <v>132</v>
      </c>
      <c r="B114" s="0" t="s">
        <v>133</v>
      </c>
      <c r="C114" s="0" t="n">
        <f aca="false">TRUE()</f>
        <v>1</v>
      </c>
      <c r="E114" s="7" t="n">
        <f aca="false">SUMPRODUCT((INDEX(Rohdaten!$A$2:$GG$19999,,MATCH(B114,Rohdaten!$1:$1,))&amp;""=C114&amp;"")*(Rohdaten!$A$2:$A$19999&lt;&gt;""))</f>
        <v>0</v>
      </c>
      <c r="F114" s="7" t="n">
        <f aca="false">IF(MATCH(B114,$B:$B,0)=ROW(B114),SUM(E114:E115),"")</f>
        <v>0</v>
      </c>
    </row>
    <row r="115" customFormat="false" ht="15" hidden="false" customHeight="false" outlineLevel="0" collapsed="false">
      <c r="B115" s="0" t="s">
        <v>133</v>
      </c>
      <c r="C115" s="0" t="n">
        <f aca="false">FALSE()</f>
        <v>0</v>
      </c>
      <c r="E115" s="7" t="n">
        <f aca="false">SUMPRODUCT((INDEX(Rohdaten!$A$2:$GG$19999,,MATCH(B115,Rohdaten!$1:$1,))&amp;""=C115&amp;"")*(Rohdaten!$A$2:$A$19999&lt;&gt;""))</f>
        <v>0</v>
      </c>
      <c r="F115" s="7" t="str">
        <f aca="false">IF(MATCH(B115,$B:$B,0)=ROW(B115),SUM(E115:E116),"")</f>
        <v/>
      </c>
    </row>
    <row r="116" customFormat="false" ht="15" hidden="false" customHeight="false" outlineLevel="0" collapsed="false">
      <c r="A116" s="23" t="s">
        <v>134</v>
      </c>
      <c r="B116" s="0" t="s">
        <v>135</v>
      </c>
      <c r="C116" s="0" t="n">
        <f aca="false">TRUE()</f>
        <v>1</v>
      </c>
      <c r="E116" s="7" t="n">
        <f aca="false">SUMPRODUCT((INDEX(Rohdaten!$A$2:$GG$19999,,MATCH(B116,Rohdaten!$1:$1,))&amp;""=C116&amp;"")*(Rohdaten!$A$2:$A$19999&lt;&gt;""))</f>
        <v>0</v>
      </c>
      <c r="F116" s="7" t="n">
        <f aca="false">IF(MATCH(B116,$B:$B,0)=ROW(B116),SUM(E116:E117),"")</f>
        <v>0</v>
      </c>
    </row>
    <row r="117" customFormat="false" ht="15" hidden="false" customHeight="false" outlineLevel="0" collapsed="false">
      <c r="B117" s="0" t="s">
        <v>135</v>
      </c>
      <c r="C117" s="0" t="n">
        <f aca="false">FALSE()</f>
        <v>0</v>
      </c>
      <c r="E117" s="7" t="n">
        <f aca="false">SUMPRODUCT((INDEX(Rohdaten!$A$2:$GG$19999,,MATCH(B117,Rohdaten!$1:$1,))&amp;""=C117&amp;"")*(Rohdaten!$A$2:$A$19999&lt;&gt;""))</f>
        <v>0</v>
      </c>
      <c r="F117" s="7" t="str">
        <f aca="false">IF(MATCH(B117,$B:$B,0)=ROW(B117),SUM(E117:E118),"")</f>
        <v/>
      </c>
    </row>
    <row r="118" customFormat="false" ht="15" hidden="false" customHeight="false" outlineLevel="0" collapsed="false">
      <c r="A118" s="23" t="s">
        <v>136</v>
      </c>
      <c r="B118" s="0" t="s">
        <v>137</v>
      </c>
      <c r="C118" s="0" t="n">
        <f aca="false">TRUE()</f>
        <v>1</v>
      </c>
      <c r="E118" s="7" t="n">
        <f aca="false">SUMPRODUCT((INDEX(Rohdaten!$A$2:$GG$19999,,MATCH(B118,Rohdaten!$1:$1,))&amp;""=C118&amp;"")*(Rohdaten!$A$2:$A$19999&lt;&gt;""))</f>
        <v>0</v>
      </c>
      <c r="F118" s="7" t="n">
        <f aca="false">IF(MATCH(B118,$B:$B,0)=ROW(B118),SUM(E118:E119),"")</f>
        <v>0</v>
      </c>
    </row>
    <row r="119" customFormat="false" ht="15" hidden="false" customHeight="false" outlineLevel="0" collapsed="false">
      <c r="B119" s="0" t="s">
        <v>137</v>
      </c>
      <c r="C119" s="0" t="n">
        <f aca="false">FALSE()</f>
        <v>0</v>
      </c>
      <c r="E119" s="7" t="n">
        <f aca="false">SUMPRODUCT((INDEX(Rohdaten!$A$2:$GG$19999,,MATCH(B119,Rohdaten!$1:$1,))&amp;""=C119&amp;"")*(Rohdaten!$A$2:$A$19999&lt;&gt;""))</f>
        <v>0</v>
      </c>
      <c r="F119" s="7" t="str">
        <f aca="false">IF(MATCH(B119,$B:$B,0)=ROW(B119),SUM(E119:E120),"")</f>
        <v/>
      </c>
    </row>
    <row r="120" customFormat="false" ht="15" hidden="false" customHeight="false" outlineLevel="0" collapsed="false">
      <c r="A120" s="23" t="s">
        <v>138</v>
      </c>
      <c r="B120" s="0" t="s">
        <v>139</v>
      </c>
      <c r="C120" s="0" t="n">
        <f aca="false">TRUE()</f>
        <v>1</v>
      </c>
      <c r="E120" s="7" t="n">
        <f aca="false">SUMPRODUCT((INDEX(Rohdaten!$A$2:$GG$19999,,MATCH(B120,Rohdaten!$1:$1,))&amp;""=C120&amp;"")*(Rohdaten!$A$2:$A$19999&lt;&gt;""))</f>
        <v>0</v>
      </c>
      <c r="F120" s="7" t="n">
        <f aca="false">IF(MATCH(B120,$B:$B,0)=ROW(B120),SUM(E120:E121),"")</f>
        <v>0</v>
      </c>
    </row>
    <row r="121" customFormat="false" ht="15" hidden="false" customHeight="false" outlineLevel="0" collapsed="false">
      <c r="B121" s="0" t="s">
        <v>139</v>
      </c>
      <c r="C121" s="0" t="n">
        <f aca="false">FALSE()</f>
        <v>0</v>
      </c>
      <c r="D121" s="38"/>
      <c r="E121" s="7" t="n">
        <f aca="false">SUMPRODUCT((INDEX(Rohdaten!$A$2:$GG$19999,,MATCH(B121,Rohdaten!$1:$1,))&amp;""=C121&amp;"")*(Rohdaten!$A$2:$A$19999&lt;&gt;""))</f>
        <v>0</v>
      </c>
      <c r="F121" s="7" t="str">
        <f aca="false">IF(MATCH(B121,$B:$B,0)=ROW(B121),SUM(E121:E122),"")</f>
        <v/>
      </c>
    </row>
    <row r="122" customFormat="false" ht="15" hidden="false" customHeight="false" outlineLevel="0" collapsed="false">
      <c r="A122" s="23" t="s">
        <v>140</v>
      </c>
      <c r="B122" s="0" t="s">
        <v>141</v>
      </c>
      <c r="C122" s="0" t="n">
        <f aca="false">TRUE()</f>
        <v>1</v>
      </c>
      <c r="E122" s="7" t="n">
        <f aca="false">SUMPRODUCT((INDEX(Rohdaten!$A$2:$GG$19999,,MATCH(B122,Rohdaten!$1:$1,))&amp;""=C122&amp;"")*(Rohdaten!$A$2:$A$19999&lt;&gt;""))</f>
        <v>0</v>
      </c>
      <c r="F122" s="7" t="n">
        <f aca="false">IF(MATCH(B122,$B:$B,0)=ROW(B122),SUM(E122:E123),"")</f>
        <v>0</v>
      </c>
    </row>
    <row r="123" customFormat="false" ht="15" hidden="false" customHeight="false" outlineLevel="0" collapsed="false">
      <c r="B123" s="0" t="s">
        <v>141</v>
      </c>
      <c r="C123" s="0" t="n">
        <f aca="false">FALSE()</f>
        <v>0</v>
      </c>
      <c r="E123" s="7" t="n">
        <f aca="false">SUMPRODUCT((INDEX(Rohdaten!$A$2:$GG$19999,,MATCH(B123,Rohdaten!$1:$1,))&amp;""=C123&amp;"")*(Rohdaten!$A$2:$A$19999&lt;&gt;""))</f>
        <v>0</v>
      </c>
      <c r="F123" s="7" t="str">
        <f aca="false">IF(MATCH(B123,$B:$B,0)=ROW(B123),SUM(E123:E124),"")</f>
        <v/>
      </c>
    </row>
    <row r="124" customFormat="false" ht="15" hidden="false" customHeight="false" outlineLevel="0" collapsed="false">
      <c r="A124" s="39" t="s">
        <v>142</v>
      </c>
      <c r="B124" s="0" t="s">
        <v>143</v>
      </c>
      <c r="C124" s="0" t="n">
        <f aca="false">TRUE()</f>
        <v>1</v>
      </c>
      <c r="E124" s="7" t="n">
        <f aca="false">SUMPRODUCT((INDEX(Rohdaten!$A$2:$GG$19999,,MATCH(B124,Rohdaten!$1:$1,))&amp;""=C124&amp;"")*(Rohdaten!$A$2:$A$19999&lt;&gt;""))</f>
        <v>0</v>
      </c>
      <c r="F124" s="7" t="n">
        <f aca="false">IF(MATCH(B124,$B:$B,0)=ROW(B124),SUM(E124:E125),"")</f>
        <v>0</v>
      </c>
    </row>
    <row r="125" customFormat="false" ht="15" hidden="false" customHeight="false" outlineLevel="0" collapsed="false">
      <c r="B125" s="0" t="s">
        <v>143</v>
      </c>
      <c r="C125" s="0" t="n">
        <f aca="false">FALSE()</f>
        <v>0</v>
      </c>
      <c r="E125" s="7" t="n">
        <f aca="false">SUMPRODUCT((INDEX(Rohdaten!$A$2:$GG$19999,,MATCH(B125,Rohdaten!$1:$1,))&amp;""=C125&amp;"")*(Rohdaten!$A$2:$A$19999&lt;&gt;""))</f>
        <v>0</v>
      </c>
      <c r="F125" s="7" t="str">
        <f aca="false">IF(MATCH(B125,$B:$B,0)=ROW(B125),SUM(E125:E126),"")</f>
        <v/>
      </c>
    </row>
    <row r="126" customFormat="false" ht="15" hidden="false" customHeight="false" outlineLevel="0" collapsed="false">
      <c r="B126" s="0" t="s">
        <v>144</v>
      </c>
      <c r="C126" s="0" t="n">
        <f aca="false">TRUE()</f>
        <v>1</v>
      </c>
      <c r="E126" s="7" t="n">
        <f aca="false">SUMPRODUCT((INDEX(Rohdaten!$A$2:$GG$19999,,MATCH(B126,Rohdaten!$1:$1,))&amp;""=C126&amp;"")*(Rohdaten!$A$2:$A$19999&lt;&gt;""))</f>
        <v>0</v>
      </c>
      <c r="F126" s="7" t="n">
        <f aca="false">IF(MATCH(B126,$B:$B,0)=ROW(B126),SUM(E126:E127),"")</f>
        <v>0</v>
      </c>
    </row>
    <row r="127" customFormat="false" ht="15" hidden="false" customHeight="false" outlineLevel="0" collapsed="false">
      <c r="B127" s="0" t="s">
        <v>144</v>
      </c>
      <c r="C127" s="0" t="n">
        <f aca="false">FALSE()</f>
        <v>0</v>
      </c>
      <c r="E127" s="7" t="n">
        <f aca="false">SUMPRODUCT((INDEX(Rohdaten!$A$2:$GG$19999,,MATCH(B127,Rohdaten!$1:$1,))&amp;""=C127&amp;"")*(Rohdaten!$A$2:$A$19999&lt;&gt;""))</f>
        <v>0</v>
      </c>
      <c r="F127" s="7" t="str">
        <f aca="false">IF(MATCH(B127,$B:$B,0)=ROW(B127),SUM(E127:E128),"")</f>
        <v/>
      </c>
    </row>
    <row r="128" customFormat="false" ht="15" hidden="false" customHeight="false" outlineLevel="0" collapsed="false">
      <c r="A128" s="39" t="s">
        <v>145</v>
      </c>
      <c r="B128" s="0" t="s">
        <v>146</v>
      </c>
      <c r="C128" s="0" t="n">
        <f aca="false">TRUE()</f>
        <v>1</v>
      </c>
      <c r="E128" s="7" t="n">
        <f aca="false">SUMPRODUCT((INDEX(Rohdaten!$A$2:$GG$19999,,MATCH(B128,Rohdaten!$1:$1,))&amp;""=C128&amp;"")*(Rohdaten!$A$2:$A$19999&lt;&gt;""))</f>
        <v>0</v>
      </c>
      <c r="F128" s="7" t="n">
        <f aca="false">IF(MATCH(B128,$B:$B,0)=ROW(B128),SUM(E128:E129),"")</f>
        <v>0</v>
      </c>
    </row>
    <row r="129" customFormat="false" ht="15" hidden="false" customHeight="false" outlineLevel="0" collapsed="false">
      <c r="B129" s="0" t="s">
        <v>146</v>
      </c>
      <c r="C129" s="0" t="n">
        <f aca="false">FALSE()</f>
        <v>0</v>
      </c>
      <c r="E129" s="7" t="n">
        <f aca="false">SUMPRODUCT((INDEX(Rohdaten!$A$2:$GG$19999,,MATCH(B129,Rohdaten!$1:$1,))&amp;""=C129&amp;"")*(Rohdaten!$A$2:$A$19999&lt;&gt;""))</f>
        <v>0</v>
      </c>
      <c r="F129" s="7" t="str">
        <f aca="false">IF(MATCH(B129,$B:$B,0)=ROW(B129),SUM(E129:E130),"")</f>
        <v/>
      </c>
    </row>
    <row r="130" customFormat="false" ht="15" hidden="false" customHeight="false" outlineLevel="0" collapsed="false">
      <c r="A130" s="39" t="s">
        <v>147</v>
      </c>
      <c r="B130" s="0" t="s">
        <v>148</v>
      </c>
      <c r="C130" s="0" t="n">
        <f aca="false">TRUE()</f>
        <v>1</v>
      </c>
      <c r="E130" s="7" t="n">
        <f aca="false">SUMPRODUCT((INDEX(Rohdaten!$A$2:$GG$19999,,MATCH(B130,Rohdaten!$1:$1,))&amp;""=C130&amp;"")*(Rohdaten!$A$2:$A$19999&lt;&gt;""))</f>
        <v>0</v>
      </c>
      <c r="F130" s="7" t="n">
        <f aca="false">IF(MATCH(B130,$B:$B,0)=ROW(B130),SUM(E130:E131),"")</f>
        <v>0</v>
      </c>
    </row>
    <row r="131" customFormat="false" ht="15" hidden="false" customHeight="false" outlineLevel="0" collapsed="false">
      <c r="B131" s="0" t="s">
        <v>148</v>
      </c>
      <c r="C131" s="0" t="n">
        <f aca="false">FALSE()</f>
        <v>0</v>
      </c>
      <c r="E131" s="7" t="n">
        <f aca="false">SUMPRODUCT((INDEX(Rohdaten!$A$2:$GG$19999,,MATCH(B131,Rohdaten!$1:$1,))&amp;""=C131&amp;"")*(Rohdaten!$A$2:$A$19999&lt;&gt;""))</f>
        <v>0</v>
      </c>
      <c r="F131" s="7" t="str">
        <f aca="false">IF(MATCH(B131,$B:$B,0)=ROW(B131),SUM(E131:E132),"")</f>
        <v/>
      </c>
    </row>
    <row r="132" customFormat="false" ht="15" hidden="false" customHeight="false" outlineLevel="0" collapsed="false">
      <c r="A132" s="39" t="s">
        <v>149</v>
      </c>
      <c r="B132" s="0" t="s">
        <v>150</v>
      </c>
      <c r="C132" s="0" t="n">
        <f aca="false">TRUE()</f>
        <v>1</v>
      </c>
      <c r="E132" s="7" t="n">
        <f aca="false">SUMPRODUCT((INDEX(Rohdaten!$A$2:$GG$19999,,MATCH(B132,Rohdaten!$1:$1,))&amp;""=C132&amp;"")*(Rohdaten!$A$2:$A$19999&lt;&gt;""))</f>
        <v>0</v>
      </c>
      <c r="F132" s="7" t="n">
        <f aca="false">IF(MATCH(B132,$B:$B,0)=ROW(B132),SUM(E132:E133),"")</f>
        <v>0</v>
      </c>
    </row>
    <row r="133" customFormat="false" ht="15" hidden="false" customHeight="false" outlineLevel="0" collapsed="false">
      <c r="B133" s="0" t="s">
        <v>150</v>
      </c>
      <c r="C133" s="0" t="n">
        <f aca="false">FALSE()</f>
        <v>0</v>
      </c>
      <c r="E133" s="7" t="n">
        <f aca="false">SUMPRODUCT((INDEX(Rohdaten!$A$2:$GG$19999,,MATCH(B133,Rohdaten!$1:$1,))&amp;""=C133&amp;"")*(Rohdaten!$A$2:$A$19999&lt;&gt;""))</f>
        <v>0</v>
      </c>
      <c r="F133" s="7" t="str">
        <f aca="false">IF(MATCH(B133,$B:$B,0)=ROW(B133),SUM(E133:E133),"")</f>
        <v/>
      </c>
    </row>
    <row r="134" customFormat="false" ht="15" hidden="false" customHeight="false" outlineLevel="0" collapsed="false">
      <c r="A134" s="39" t="s">
        <v>151</v>
      </c>
      <c r="B134" s="9" t="s">
        <v>152</v>
      </c>
      <c r="C134" s="7" t="n">
        <f aca="false">TRUE()</f>
        <v>1</v>
      </c>
      <c r="D134" s="7"/>
      <c r="E134" s="7" t="n">
        <f aca="false">SUMPRODUCT((INDEX(Rohdaten!$A$2:$GG$19999,,MATCH($B134,Rohdaten!$1:$1,))&amp;""=$C134&amp;"")*(Rohdaten!$A$2:$A$19999&lt;&gt;""))</f>
        <v>0</v>
      </c>
      <c r="F134" s="7" t="n">
        <f aca="false">IF(MATCH(B134,$B:$B,0)=ROW(B134),SUM(E134:E136),"")</f>
        <v>0</v>
      </c>
      <c r="G134" s="9"/>
    </row>
    <row r="135" customFormat="false" ht="15" hidden="false" customHeight="false" outlineLevel="0" collapsed="false">
      <c r="B135" s="9" t="s">
        <v>152</v>
      </c>
      <c r="C135" s="7" t="n">
        <f aca="false">FALSE()</f>
        <v>0</v>
      </c>
      <c r="D135" s="7"/>
      <c r="E135" s="7" t="n">
        <f aca="false">SUMPRODUCT((INDEX(Rohdaten!$A$2:$GG$19999,,MATCH($B135,Rohdaten!$1:$1,))&amp;""=$C135&amp;"")*(Rohdaten!$A$2:$A$19999&lt;&gt;""))</f>
        <v>0</v>
      </c>
      <c r="F135" s="7" t="str">
        <f aca="false">IF(MATCH(B135,$B:$B,0)=ROW(B135),SUM(E135:E137),"")</f>
        <v/>
      </c>
      <c r="G135" s="9"/>
    </row>
    <row r="136" customFormat="false" ht="15" hidden="false" customHeight="false" outlineLevel="0" collapsed="false">
      <c r="B136" s="9" t="s">
        <v>152</v>
      </c>
      <c r="C136" s="7"/>
      <c r="D136" s="7" t="s">
        <v>38</v>
      </c>
      <c r="E136" s="7" t="n">
        <f aca="false">SUMPRODUCT((INDEX(Rohdaten!$A$2:$GG$19999,,MATCH($B136,Rohdaten!$1:$1,))&amp;""=$C136&amp;"")*(Rohdaten!$A$2:$A$19999&lt;&gt;""))</f>
        <v>0</v>
      </c>
      <c r="F136" s="7" t="str">
        <f aca="false">IF(MATCH(B136,$B:$B,0)=ROW(B136),SUM(E136:E138),"")</f>
        <v/>
      </c>
      <c r="G136" s="9"/>
    </row>
    <row r="137" customFormat="false" ht="15" hidden="false" customHeight="false" outlineLevel="0" collapsed="false">
      <c r="A137" s="39" t="s">
        <v>153</v>
      </c>
      <c r="B137" s="9" t="s">
        <v>154</v>
      </c>
      <c r="C137" s="7" t="n">
        <f aca="false">TRUE()</f>
        <v>1</v>
      </c>
      <c r="D137" s="7"/>
      <c r="E137" s="7" t="n">
        <f aca="false">SUMPRODUCT((INDEX(Rohdaten!$A$2:$GG$19999,,MATCH($B137,Rohdaten!$1:$1,))&amp;""=$C137&amp;"")*(Rohdaten!$A$2:$A$19999&lt;&gt;""))</f>
        <v>0</v>
      </c>
      <c r="F137" s="7" t="n">
        <f aca="false">IF(MATCH(B137,$B:$B,0)=ROW(B137),SUM(E137:E139),"")</f>
        <v>0</v>
      </c>
      <c r="G137" s="9"/>
    </row>
    <row r="138" customFormat="false" ht="15" hidden="false" customHeight="false" outlineLevel="0" collapsed="false">
      <c r="B138" s="9" t="s">
        <v>154</v>
      </c>
      <c r="C138" s="7" t="n">
        <f aca="false">FALSE()</f>
        <v>0</v>
      </c>
      <c r="D138" s="7"/>
      <c r="E138" s="7" t="n">
        <f aca="false">SUMPRODUCT((INDEX(Rohdaten!$A$2:$GG$19999,,MATCH($B138,Rohdaten!$1:$1,))&amp;""=$C138&amp;"")*(Rohdaten!$A$2:$A$19999&lt;&gt;""))</f>
        <v>0</v>
      </c>
      <c r="F138" s="7" t="str">
        <f aca="false">IF(MATCH(B138,$B:$B,0)=ROW(B138),SUM(E138:E140),"")</f>
        <v/>
      </c>
      <c r="G138" s="9"/>
    </row>
    <row r="139" customFormat="false" ht="15" hidden="false" customHeight="false" outlineLevel="0" collapsed="false">
      <c r="B139" s="9" t="s">
        <v>154</v>
      </c>
      <c r="C139" s="7"/>
      <c r="D139" s="7" t="s">
        <v>38</v>
      </c>
      <c r="E139" s="7" t="n">
        <f aca="false">SUMPRODUCT((INDEX(Rohdaten!$A$2:$GG$19999,,MATCH($B139,Rohdaten!$1:$1,))&amp;""=$C139&amp;"")*(Rohdaten!$A$2:$A$19999&lt;&gt;""))</f>
        <v>0</v>
      </c>
      <c r="F139" s="7" t="str">
        <f aca="false">IF(MATCH(B139,$B:$B,0)=ROW(B139),SUM(E139:E141),"")</f>
        <v/>
      </c>
      <c r="G139" s="9"/>
    </row>
    <row r="140" customFormat="false" ht="15" hidden="false" customHeight="false" outlineLevel="0" collapsed="false">
      <c r="A140" s="39" t="s">
        <v>155</v>
      </c>
      <c r="B140" s="9" t="s">
        <v>156</v>
      </c>
      <c r="C140" s="7" t="n">
        <f aca="false">TRUE()</f>
        <v>1</v>
      </c>
      <c r="D140" s="7"/>
      <c r="E140" s="7" t="n">
        <f aca="false">SUMPRODUCT((INDEX(Rohdaten!$A$2:$GG$19999,,MATCH($B140,Rohdaten!$1:$1,))&amp;""=$C140&amp;"")*(Rohdaten!$A$2:$A$19999&lt;&gt;""))</f>
        <v>0</v>
      </c>
      <c r="F140" s="7" t="n">
        <f aca="false">IF(MATCH(B140,$B:$B,0)=ROW(B140),SUM(E140:E142),"")</f>
        <v>0</v>
      </c>
      <c r="G140" s="9"/>
    </row>
    <row r="141" customFormat="false" ht="15" hidden="false" customHeight="false" outlineLevel="0" collapsed="false">
      <c r="B141" s="9" t="s">
        <v>156</v>
      </c>
      <c r="C141" s="7" t="n">
        <f aca="false">FALSE()</f>
        <v>0</v>
      </c>
      <c r="D141" s="7"/>
      <c r="E141" s="7" t="n">
        <f aca="false">SUMPRODUCT((INDEX(Rohdaten!$A$2:$GG$19999,,MATCH($B141,Rohdaten!$1:$1,))&amp;""=$C141&amp;"")*(Rohdaten!$A$2:$A$19999&lt;&gt;""))</f>
        <v>0</v>
      </c>
      <c r="F141" s="7" t="str">
        <f aca="false">IF(MATCH(B141,$B:$B,0)=ROW(B141),SUM(E141:E143),"")</f>
        <v/>
      </c>
      <c r="G141" s="9"/>
    </row>
    <row r="142" customFormat="false" ht="15" hidden="false" customHeight="false" outlineLevel="0" collapsed="false">
      <c r="B142" s="9" t="s">
        <v>156</v>
      </c>
      <c r="C142" s="7"/>
      <c r="D142" s="7" t="s">
        <v>38</v>
      </c>
      <c r="E142" s="7" t="n">
        <f aca="false">SUMPRODUCT((INDEX(Rohdaten!$A$2:$GG$19999,,MATCH($B142,Rohdaten!$1:$1,))&amp;""=$C142&amp;"")*(Rohdaten!$A$2:$A$19999&lt;&gt;""))</f>
        <v>0</v>
      </c>
      <c r="F142" s="7" t="str">
        <f aca="false">IF(MATCH(B142,$B:$B,0)=ROW(B142),SUM(E142:E144),"")</f>
        <v/>
      </c>
      <c r="G142" s="9"/>
    </row>
    <row r="143" customFormat="false" ht="15" hidden="false" customHeight="false" outlineLevel="0" collapsed="false">
      <c r="A143" s="39" t="s">
        <v>157</v>
      </c>
      <c r="B143" s="9" t="s">
        <v>158</v>
      </c>
      <c r="C143" s="7" t="n">
        <f aca="false">TRUE()</f>
        <v>1</v>
      </c>
      <c r="D143" s="7"/>
      <c r="E143" s="7" t="n">
        <f aca="false">SUMPRODUCT((INDEX(Rohdaten!$A$2:$GG$19999,,MATCH($B143,Rohdaten!$1:$1,))&amp;""=$C143&amp;"")*(Rohdaten!$A$2:$A$19999&lt;&gt;""))</f>
        <v>0</v>
      </c>
      <c r="F143" s="7" t="n">
        <f aca="false">IF(MATCH(B143,$B:$B,0)=ROW(B143),SUM(E143:E145),"")</f>
        <v>0</v>
      </c>
      <c r="G143" s="9"/>
    </row>
    <row r="144" customFormat="false" ht="15" hidden="false" customHeight="false" outlineLevel="0" collapsed="false">
      <c r="B144" s="9" t="s">
        <v>158</v>
      </c>
      <c r="C144" s="7" t="n">
        <f aca="false">FALSE()</f>
        <v>0</v>
      </c>
      <c r="D144" s="7"/>
      <c r="E144" s="7" t="n">
        <f aca="false">SUMPRODUCT((INDEX(Rohdaten!$A$2:$GG$19999,,MATCH($B144,Rohdaten!$1:$1,))&amp;""=$C144&amp;"")*(Rohdaten!$A$2:$A$19999&lt;&gt;""))</f>
        <v>0</v>
      </c>
      <c r="F144" s="7" t="str">
        <f aca="false">IF(MATCH(B144,$B:$B,0)=ROW(B144),SUM(E144:E146),"")</f>
        <v/>
      </c>
      <c r="G144" s="9"/>
    </row>
    <row r="145" customFormat="false" ht="15" hidden="false" customHeight="false" outlineLevel="0" collapsed="false">
      <c r="B145" s="9" t="s">
        <v>158</v>
      </c>
      <c r="C145" s="7"/>
      <c r="D145" s="7" t="s">
        <v>38</v>
      </c>
      <c r="E145" s="7" t="n">
        <f aca="false">SUMPRODUCT((INDEX(Rohdaten!$A$2:$GG$19999,,MATCH($B145,Rohdaten!$1:$1,))&amp;""=$C145&amp;"")*(Rohdaten!$A$2:$A$19999&lt;&gt;""))</f>
        <v>0</v>
      </c>
      <c r="F145" s="7" t="str">
        <f aca="false">IF(MATCH(B145,$B:$B,0)=ROW(B145),SUM(E145:E147),"")</f>
        <v/>
      </c>
      <c r="G145" s="9"/>
    </row>
    <row r="146" customFormat="false" ht="15" hidden="false" customHeight="false" outlineLevel="0" collapsed="false">
      <c r="A146" s="23" t="s">
        <v>159</v>
      </c>
      <c r="B146" s="0" t="s">
        <v>160</v>
      </c>
      <c r="C146" s="7" t="n">
        <f aca="false">TRUE()</f>
        <v>1</v>
      </c>
      <c r="D146" s="7"/>
      <c r="E146" s="7" t="n">
        <f aca="false">SUMPRODUCT((INDEX(Rohdaten!$A$2:$GG$19999,,MATCH(B146,Rohdaten!$1:$1,))&amp;""=C146&amp;"")*(INDEX(Rohdaten!$A$2:$GG$19999,,MATCH("end_date",Rohdaten!$1:$1,))&lt;&gt;""))</f>
        <v>0</v>
      </c>
      <c r="F146" s="7" t="n">
        <f aca="false">IF(MATCH(B146,$B:$B,0)=ROW(B146),SUM(E146:E148),"")</f>
        <v>0</v>
      </c>
    </row>
    <row r="147" customFormat="false" ht="15" hidden="false" customHeight="false" outlineLevel="0" collapsed="false">
      <c r="B147" s="0" t="s">
        <v>160</v>
      </c>
      <c r="C147" s="7" t="n">
        <f aca="false">FALSE()</f>
        <v>0</v>
      </c>
      <c r="D147" s="7"/>
      <c r="E147" s="7" t="n">
        <f aca="false">SUMPRODUCT((INDEX(Rohdaten!$A$2:$GG$19999,,MATCH(B147,Rohdaten!$1:$1,))&amp;""=C147&amp;"")*(INDEX(Rohdaten!$A$2:$GG$19999,,MATCH("end_date",Rohdaten!$1:$1,))&lt;&gt;""))</f>
        <v>0</v>
      </c>
      <c r="F147" s="7"/>
    </row>
    <row r="148" customFormat="false" ht="15" hidden="false" customHeight="false" outlineLevel="0" collapsed="false">
      <c r="B148" s="0" t="s">
        <v>160</v>
      </c>
      <c r="D148" s="0" t="s">
        <v>38</v>
      </c>
      <c r="E148" s="7" t="n">
        <f aca="false">SUMPRODUCT((INDEX(Rohdaten!$A$2:$GG$19999,,MATCH(B148,Rohdaten!$1:$1,))&amp;""=C148&amp;"")*(INDEX(Rohdaten!$A$2:$GG$19999,,MATCH("end_date",Rohdaten!$1:$1,))&lt;&gt;""))</f>
        <v>0</v>
      </c>
      <c r="F148" s="7"/>
    </row>
    <row r="149" customFormat="false" ht="15" hidden="false" customHeight="false" outlineLevel="0" collapsed="false">
      <c r="A149" s="23" t="s">
        <v>161</v>
      </c>
      <c r="B149" s="0" t="s">
        <v>162</v>
      </c>
      <c r="C149" s="0" t="n">
        <f aca="false">TRUE()</f>
        <v>1</v>
      </c>
      <c r="E149" s="7" t="n">
        <f aca="false">SUMPRODUCT((INDEX(Rohdaten!$A$2:$GG$19999,,MATCH(B149,Rohdaten!$1:$1,))&amp;""=C149&amp;"")*(INDEX(Rohdaten!$A$2:$GG$19999,,MATCH("end_date",Rohdaten!$1:$1,))&lt;&gt;""))</f>
        <v>0</v>
      </c>
      <c r="F149" s="7" t="n">
        <f aca="false">IF(MATCH(B149,$B:$B,0)=ROW(B149),SUM(E149:E151),"")</f>
        <v>0</v>
      </c>
    </row>
    <row r="150" customFormat="false" ht="15" hidden="false" customHeight="false" outlineLevel="0" collapsed="false">
      <c r="B150" s="0" t="s">
        <v>162</v>
      </c>
      <c r="C150" s="0" t="n">
        <f aca="false">FALSE()</f>
        <v>0</v>
      </c>
      <c r="E150" s="7" t="n">
        <f aca="false">SUMPRODUCT((INDEX(Rohdaten!$A$2:$GG$19999,,MATCH(B150,Rohdaten!$1:$1,))&amp;""=C150&amp;"")*(INDEX(Rohdaten!$A$2:$GG$19999,,MATCH("end_date",Rohdaten!$1:$1,))&lt;&gt;""))</f>
        <v>0</v>
      </c>
      <c r="F150" s="7"/>
    </row>
    <row r="151" customFormat="false" ht="15" hidden="false" customHeight="false" outlineLevel="0" collapsed="false">
      <c r="B151" s="0" t="s">
        <v>162</v>
      </c>
      <c r="D151" s="0" t="s">
        <v>38</v>
      </c>
      <c r="E151" s="7" t="n">
        <f aca="false">SUMPRODUCT((INDEX(Rohdaten!$A$2:$GG$19999,,MATCH(B151,Rohdaten!$1:$1,))&amp;""=C151&amp;"")*(INDEX(Rohdaten!$A$2:$GG$19999,,MATCH("end_date",Rohdaten!$1:$1,))&lt;&gt;""))</f>
        <v>0</v>
      </c>
      <c r="F151" s="7"/>
    </row>
    <row r="152" customFormat="false" ht="15" hidden="false" customHeight="false" outlineLevel="0" collapsed="false">
      <c r="A152" s="23" t="s">
        <v>163</v>
      </c>
      <c r="B152" s="0" t="s">
        <v>164</v>
      </c>
      <c r="C152" s="0" t="n">
        <f aca="false">TRUE()</f>
        <v>1</v>
      </c>
      <c r="E152" s="7" t="n">
        <f aca="false">SUMPRODUCT((INDEX(Rohdaten!$A$2:$GG$19999,,MATCH(B152,Rohdaten!$1:$1,))&amp;""=C152&amp;"")*(INDEX(Rohdaten!$A$2:$GG$19999,,MATCH("end_date",Rohdaten!$1:$1,))&lt;&gt;""))</f>
        <v>0</v>
      </c>
      <c r="F152" s="7" t="n">
        <f aca="false">IF(MATCH(B152,$B:$B,0)=ROW(B152),SUM(E152:E154),"")</f>
        <v>0</v>
      </c>
    </row>
    <row r="153" customFormat="false" ht="15" hidden="false" customHeight="false" outlineLevel="0" collapsed="false">
      <c r="B153" s="0" t="s">
        <v>164</v>
      </c>
      <c r="C153" s="0" t="n">
        <f aca="false">FALSE()</f>
        <v>0</v>
      </c>
      <c r="E153" s="7" t="n">
        <f aca="false">SUMPRODUCT((INDEX(Rohdaten!$A$2:$GG$19999,,MATCH(B153,Rohdaten!$1:$1,))&amp;""=C153&amp;"")*(INDEX(Rohdaten!$A$2:$GG$19999,,MATCH("end_date",Rohdaten!$1:$1,))&lt;&gt;""))</f>
        <v>0</v>
      </c>
      <c r="F153" s="7"/>
    </row>
    <row r="154" customFormat="false" ht="15" hidden="false" customHeight="false" outlineLevel="0" collapsed="false">
      <c r="B154" s="0" t="s">
        <v>164</v>
      </c>
      <c r="D154" s="0" t="s">
        <v>38</v>
      </c>
      <c r="E154" s="7" t="n">
        <f aca="false">SUMPRODUCT((INDEX(Rohdaten!$A$2:$GG$19999,,MATCH(B154,Rohdaten!$1:$1,))&amp;""=C154&amp;"")*(INDEX(Rohdaten!$A$2:$GG$19999,,MATCH("end_date",Rohdaten!$1:$1,))&lt;&gt;""))</f>
        <v>0</v>
      </c>
      <c r="F154" s="7"/>
    </row>
    <row r="155" customFormat="false" ht="15" hidden="false" customHeight="false" outlineLevel="0" collapsed="false">
      <c r="A155" s="23" t="s">
        <v>165</v>
      </c>
      <c r="B155" s="0" t="s">
        <v>166</v>
      </c>
      <c r="C155" s="0" t="n">
        <f aca="false">TRUE()</f>
        <v>1</v>
      </c>
      <c r="E155" s="7" t="n">
        <f aca="false">SUMPRODUCT((INDEX(Rohdaten!$A$2:$GG$19999,,MATCH(B155,Rohdaten!$1:$1,))&amp;""=C155&amp;"")*(INDEX(Rohdaten!$A$2:$GG$19999,,MATCH("end_date",Rohdaten!$1:$1,))&lt;&gt;""))</f>
        <v>0</v>
      </c>
      <c r="F155" s="7" t="n">
        <f aca="false">IF(MATCH(B155,$B:$B,0)=ROW(B155),SUM(E155:E157),"")</f>
        <v>0</v>
      </c>
    </row>
    <row r="156" customFormat="false" ht="15" hidden="false" customHeight="false" outlineLevel="0" collapsed="false">
      <c r="B156" s="0" t="s">
        <v>166</v>
      </c>
      <c r="C156" s="0" t="n">
        <f aca="false">FALSE()</f>
        <v>0</v>
      </c>
      <c r="E156" s="7" t="n">
        <f aca="false">SUMPRODUCT((INDEX(Rohdaten!$A$2:$GG$19999,,MATCH(B156,Rohdaten!$1:$1,))&amp;""=C156&amp;"")*(INDEX(Rohdaten!$A$2:$GG$19999,,MATCH("end_date",Rohdaten!$1:$1,))&lt;&gt;""))</f>
        <v>0</v>
      </c>
      <c r="F156" s="7"/>
    </row>
    <row r="157" customFormat="false" ht="15" hidden="false" customHeight="false" outlineLevel="0" collapsed="false">
      <c r="B157" s="0" t="s">
        <v>166</v>
      </c>
      <c r="D157" s="0" t="s">
        <v>38</v>
      </c>
      <c r="E157" s="7" t="n">
        <f aca="false">SUMPRODUCT((INDEX(Rohdaten!$A$2:$GG$19999,,MATCH(B157,Rohdaten!$1:$1,))&amp;""=C157&amp;"")*(INDEX(Rohdaten!$A$2:$GG$19999,,MATCH("end_date",Rohdaten!$1:$1,))&lt;&gt;""))</f>
        <v>0</v>
      </c>
      <c r="F157" s="7"/>
    </row>
    <row r="158" customFormat="false" ht="15" hidden="false" customHeight="false" outlineLevel="0" collapsed="false">
      <c r="A158" s="23" t="s">
        <v>167</v>
      </c>
      <c r="B158" s="0" t="s">
        <v>168</v>
      </c>
      <c r="C158" s="0" t="n">
        <f aca="false">TRUE()</f>
        <v>1</v>
      </c>
      <c r="E158" s="7" t="n">
        <f aca="false">SUMPRODUCT((INDEX(Rohdaten!$A$2:$GG$19999,,MATCH(B158,Rohdaten!$1:$1,))&amp;""=C158&amp;"")*(INDEX(Rohdaten!$A$2:$GG$19999,,MATCH("end_date",Rohdaten!$1:$1,))&lt;&gt;""))</f>
        <v>0</v>
      </c>
      <c r="F158" s="7" t="n">
        <f aca="false">IF(MATCH(B158,$B:$B,0)=ROW(B158),SUM(E158:E160),"")</f>
        <v>0</v>
      </c>
    </row>
    <row r="159" customFormat="false" ht="15" hidden="false" customHeight="false" outlineLevel="0" collapsed="false">
      <c r="B159" s="0" t="s">
        <v>168</v>
      </c>
      <c r="C159" s="0" t="n">
        <f aca="false">FALSE()</f>
        <v>0</v>
      </c>
      <c r="E159" s="7" t="n">
        <f aca="false">SUMPRODUCT((INDEX(Rohdaten!$A$2:$GG$19999,,MATCH(B159,Rohdaten!$1:$1,))&amp;""=C159&amp;"")*(INDEX(Rohdaten!$A$2:$GG$19999,,MATCH("end_date",Rohdaten!$1:$1,))&lt;&gt;""))</f>
        <v>0</v>
      </c>
    </row>
    <row r="160" customFormat="false" ht="15" hidden="false" customHeight="false" outlineLevel="0" collapsed="false">
      <c r="B160" s="0" t="s">
        <v>168</v>
      </c>
      <c r="E160" s="7" t="n">
        <f aca="false">SUMPRODUCT((INDEX(Rohdaten!$A$2:$GG$19999,,MATCH(B160,Rohdaten!$1:$1,))&amp;""=C160&amp;"")*(INDEX(Rohdaten!$A$2:$GG$19999,,MATCH("end_date",Rohdaten!$1:$1,))&lt;&gt;""))</f>
        <v>0</v>
      </c>
    </row>
    <row r="1048576" customFormat="false" ht="15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I10" activeCellId="0" sqref="I10"/>
    </sheetView>
  </sheetViews>
  <sheetFormatPr defaultRowHeight="15" zeroHeight="false" outlineLevelRow="0" outlineLevelCol="0"/>
  <cols>
    <col collapsed="false" customWidth="true" hidden="false" outlineLevel="0" max="1" min="1" style="40" width="18.58"/>
    <col collapsed="false" customWidth="true" hidden="false" outlineLevel="0" max="2" min="2" style="28" width="26.29"/>
    <col collapsed="false" customWidth="true" hidden="false" outlineLevel="0" max="3" min="3" style="0" width="39.57"/>
    <col collapsed="false" customWidth="true" hidden="false" outlineLevel="0" max="4" min="4" style="0" width="7.57"/>
    <col collapsed="false" customWidth="true" hidden="false" outlineLevel="0" max="5" min="5" style="0" width="41.29"/>
    <col collapsed="false" customWidth="true" hidden="false" outlineLevel="0" max="6" min="6" style="0" width="10.66"/>
    <col collapsed="false" customWidth="true" hidden="false" outlineLevel="0" max="7" min="7" style="0" width="8"/>
    <col collapsed="false" customWidth="true" hidden="false" outlineLevel="0" max="8" min="8" style="0" width="19.71"/>
    <col collapsed="false" customWidth="true" hidden="false" outlineLevel="0" max="1025" min="9" style="0" width="10.66"/>
  </cols>
  <sheetData>
    <row r="1" s="5" customFormat="true" ht="15" hidden="false" customHeight="false" outlineLevel="0" collapsed="false">
      <c r="A1" s="41" t="s">
        <v>169</v>
      </c>
      <c r="B1" s="42" t="s">
        <v>170</v>
      </c>
      <c r="C1" s="5" t="s">
        <v>30</v>
      </c>
      <c r="D1" s="5" t="s">
        <v>31</v>
      </c>
      <c r="E1" s="5" t="s">
        <v>32</v>
      </c>
      <c r="F1" s="5" t="s">
        <v>33</v>
      </c>
      <c r="G1" s="5" t="s">
        <v>34</v>
      </c>
      <c r="H1" s="5" t="s">
        <v>171</v>
      </c>
    </row>
    <row r="2" s="5" customFormat="true" ht="15" hidden="false" customHeight="false" outlineLevel="0" collapsed="false">
      <c r="A2" s="43" t="s">
        <v>35</v>
      </c>
      <c r="B2" s="37"/>
      <c r="C2" s="26" t="s">
        <v>172</v>
      </c>
      <c r="D2" s="27"/>
      <c r="E2" s="27"/>
      <c r="F2" s="27"/>
      <c r="G2" s="27"/>
      <c r="H2" s="27"/>
    </row>
    <row r="3" customFormat="false" ht="15" hidden="false" customHeight="false" outlineLevel="0" collapsed="false">
      <c r="B3" s="28" t="s">
        <v>173</v>
      </c>
      <c r="C3" s="0" t="s">
        <v>174</v>
      </c>
      <c r="E3" s="0" t="s">
        <v>38</v>
      </c>
      <c r="F3" s="7" t="n">
        <f aca="false">SUMPRODUCT((INDEX(Rohdaten!$A$2:$GG$19999,,MATCH(C3,Rohdaten!$1:$1,))&amp;""=D3&amp;"")*(Rohdaten!$A$2:$A$19999&lt;&gt;""))</f>
        <v>0</v>
      </c>
      <c r="G3" s="7" t="n">
        <f aca="false">IF(MATCH(C3,$C:$C,0)=ROW(C3),SUM(F3:F19),"")</f>
        <v>0</v>
      </c>
    </row>
    <row r="4" customFormat="false" ht="15" hidden="false" customHeight="false" outlineLevel="0" collapsed="false">
      <c r="C4" s="0" t="s">
        <v>174</v>
      </c>
      <c r="D4" s="0" t="n">
        <v>1</v>
      </c>
      <c r="E4" s="0" t="s">
        <v>175</v>
      </c>
      <c r="F4" s="7" t="n">
        <f aca="false">SUMPRODUCT((INDEX(Rohdaten!$A$2:$GG$19999,,MATCH(C4,Rohdaten!$1:$1,))&amp;""=D4&amp;"")*(Rohdaten!$A$2:$A$19999&lt;&gt;""))</f>
        <v>0</v>
      </c>
      <c r="G4" s="7" t="str">
        <f aca="false">IF(MATCH(C4,$C:$C,0)=ROW(C4),SUM(F4:F21),"")</f>
        <v/>
      </c>
    </row>
    <row r="5" customFormat="false" ht="15" hidden="false" customHeight="false" outlineLevel="0" collapsed="false">
      <c r="C5" s="0" t="s">
        <v>174</v>
      </c>
      <c r="D5" s="0" t="n">
        <v>10</v>
      </c>
      <c r="E5" s="0" t="s">
        <v>176</v>
      </c>
      <c r="F5" s="7" t="n">
        <f aca="false">SUMPRODUCT((INDEX(Rohdaten!$A$2:$GG$19999,,MATCH(C5,Rohdaten!$1:$1,))&amp;""=D5&amp;"")*(Rohdaten!$A$2:$A$19999&lt;&gt;""))</f>
        <v>0</v>
      </c>
      <c r="G5" s="7" t="str">
        <f aca="false">IF(MATCH(C5,$C:$C,0)=ROW(C5),SUM(F5:F22),"")</f>
        <v/>
      </c>
    </row>
    <row r="6" customFormat="false" ht="15" hidden="false" customHeight="false" outlineLevel="0" collapsed="false">
      <c r="C6" s="0" t="s">
        <v>174</v>
      </c>
      <c r="D6" s="0" t="n">
        <v>11</v>
      </c>
      <c r="E6" s="0" t="s">
        <v>177</v>
      </c>
      <c r="F6" s="7" t="n">
        <f aca="false">SUMPRODUCT((INDEX(Rohdaten!$A$2:$GG$19999,,MATCH(C6,Rohdaten!$1:$1,))&amp;""=D6&amp;"")*(Rohdaten!$A$2:$A$19999&lt;&gt;""))</f>
        <v>0</v>
      </c>
      <c r="G6" s="7" t="str">
        <f aca="false">IF(MATCH(C6,$C:$C,0)=ROW(C6),SUM(F6:F23),"")</f>
        <v/>
      </c>
    </row>
    <row r="7" customFormat="false" ht="15" hidden="false" customHeight="false" outlineLevel="0" collapsed="false">
      <c r="C7" s="0" t="s">
        <v>174</v>
      </c>
      <c r="D7" s="0" t="n">
        <v>12</v>
      </c>
      <c r="E7" s="0" t="s">
        <v>178</v>
      </c>
      <c r="F7" s="7" t="n">
        <f aca="false">SUMPRODUCT((INDEX(Rohdaten!$A$2:$GG$19999,,MATCH(C7,Rohdaten!$1:$1,))&amp;""=D7&amp;"")*(Rohdaten!$A$2:$A$19999&lt;&gt;""))</f>
        <v>0</v>
      </c>
      <c r="G7" s="7" t="str">
        <f aca="false">IF(MATCH(C7,$C:$C,0)=ROW(C7),SUM(F7:F24),"")</f>
        <v/>
      </c>
    </row>
    <row r="8" customFormat="false" ht="15" hidden="false" customHeight="false" outlineLevel="0" collapsed="false">
      <c r="C8" s="0" t="s">
        <v>174</v>
      </c>
      <c r="D8" s="0" t="n">
        <v>13</v>
      </c>
      <c r="E8" s="0" t="s">
        <v>179</v>
      </c>
      <c r="F8" s="7" t="n">
        <f aca="false">SUMPRODUCT((INDEX(Rohdaten!$A$2:$GG$19999,,MATCH(C8,Rohdaten!$1:$1,))&amp;""=D8&amp;"")*(Rohdaten!$A$2:$A$19999&lt;&gt;""))</f>
        <v>0</v>
      </c>
      <c r="G8" s="7" t="str">
        <f aca="false">IF(MATCH(C8,$C:$C,0)=ROW(C8),SUM(F8:F25),"")</f>
        <v/>
      </c>
    </row>
    <row r="9" customFormat="false" ht="15" hidden="false" customHeight="false" outlineLevel="0" collapsed="false">
      <c r="C9" s="0" t="s">
        <v>174</v>
      </c>
      <c r="D9" s="0" t="n">
        <v>14</v>
      </c>
      <c r="E9" s="0" t="s">
        <v>180</v>
      </c>
      <c r="F9" s="7" t="n">
        <f aca="false">SUMPRODUCT((INDEX(Rohdaten!$A$2:$GG$19999,,MATCH(C9,Rohdaten!$1:$1,))&amp;""=D9&amp;"")*(Rohdaten!$A$2:$A$19999&lt;&gt;""))</f>
        <v>0</v>
      </c>
      <c r="G9" s="7" t="str">
        <f aca="false">IF(MATCH(C9,$C:$C,0)=ROW(C9),SUM(F9:F26),"")</f>
        <v/>
      </c>
    </row>
    <row r="10" customFormat="false" ht="15" hidden="false" customHeight="false" outlineLevel="0" collapsed="false">
      <c r="C10" s="0" t="s">
        <v>174</v>
      </c>
      <c r="D10" s="0" t="n">
        <v>15</v>
      </c>
      <c r="E10" s="0" t="s">
        <v>181</v>
      </c>
      <c r="F10" s="7" t="n">
        <f aca="false">SUMPRODUCT((INDEX(Rohdaten!$A$2:$GG$19999,,MATCH(C10,Rohdaten!$1:$1,))&amp;""=D10&amp;"")*(Rohdaten!$A$2:$A$19999&lt;&gt;""))</f>
        <v>0</v>
      </c>
      <c r="G10" s="7" t="str">
        <f aca="false">IF(MATCH(C10,$C:$C,0)=ROW(C10),SUM(F10:F27),"")</f>
        <v/>
      </c>
    </row>
    <row r="11" customFormat="false" ht="15" hidden="false" customHeight="false" outlineLevel="0" collapsed="false">
      <c r="C11" s="0" t="s">
        <v>174</v>
      </c>
      <c r="D11" s="0" t="n">
        <v>16</v>
      </c>
      <c r="E11" s="0" t="s">
        <v>182</v>
      </c>
      <c r="F11" s="7" t="n">
        <f aca="false">SUMPRODUCT((INDEX(Rohdaten!$A$2:$GG$19999,,MATCH(C11,Rohdaten!$1:$1,))&amp;""=D11&amp;"")*(Rohdaten!$A$2:$A$19999&lt;&gt;""))</f>
        <v>0</v>
      </c>
      <c r="G11" s="7" t="str">
        <f aca="false">IF(MATCH(C11,$C:$C,0)=ROW(C11),SUM(F11:F28),"")</f>
        <v/>
      </c>
    </row>
    <row r="12" customFormat="false" ht="15" hidden="false" customHeight="false" outlineLevel="0" collapsed="false">
      <c r="C12" s="0" t="s">
        <v>174</v>
      </c>
      <c r="D12" s="0" t="n">
        <v>2</v>
      </c>
      <c r="E12" s="0" t="s">
        <v>183</v>
      </c>
      <c r="F12" s="7" t="n">
        <f aca="false">SUMPRODUCT((INDEX(Rohdaten!$A$2:$GG$19999,,MATCH(C12,Rohdaten!$1:$1,))&amp;""=D12&amp;"")*(Rohdaten!$A$2:$A$19999&lt;&gt;""))</f>
        <v>0</v>
      </c>
      <c r="G12" s="7" t="str">
        <f aca="false">IF(MATCH(C12,$C:$C,0)=ROW(C12),SUM(F12:F29),"")</f>
        <v/>
      </c>
    </row>
    <row r="13" customFormat="false" ht="15" hidden="false" customHeight="false" outlineLevel="0" collapsed="false">
      <c r="C13" s="0" t="s">
        <v>174</v>
      </c>
      <c r="D13" s="0" t="n">
        <v>3</v>
      </c>
      <c r="E13" s="0" t="s">
        <v>184</v>
      </c>
      <c r="F13" s="7" t="n">
        <f aca="false">SUMPRODUCT((INDEX(Rohdaten!$A$2:$GG$19999,,MATCH(C13,Rohdaten!$1:$1,))&amp;""=D13&amp;"")*(Rohdaten!$A$2:$A$19999&lt;&gt;""))</f>
        <v>0</v>
      </c>
      <c r="G13" s="7" t="str">
        <f aca="false">IF(MATCH(C13,$C:$C,0)=ROW(C13),SUM(F13:F30),"")</f>
        <v/>
      </c>
    </row>
    <row r="14" customFormat="false" ht="15" hidden="false" customHeight="false" outlineLevel="0" collapsed="false">
      <c r="C14" s="0" t="s">
        <v>174</v>
      </c>
      <c r="D14" s="0" t="n">
        <v>4</v>
      </c>
      <c r="E14" s="0" t="s">
        <v>185</v>
      </c>
      <c r="F14" s="7" t="n">
        <f aca="false">SUMPRODUCT((INDEX(Rohdaten!$A$2:$GG$19999,,MATCH(C14,Rohdaten!$1:$1,))&amp;""=D14&amp;"")*(Rohdaten!$A$2:$A$19999&lt;&gt;""))</f>
        <v>0</v>
      </c>
      <c r="G14" s="7" t="str">
        <f aca="false">IF(MATCH(C14,$C:$C,0)=ROW(C14),SUM(F14:F33),"")</f>
        <v/>
      </c>
    </row>
    <row r="15" customFormat="false" ht="15" hidden="false" customHeight="false" outlineLevel="0" collapsed="false">
      <c r="C15" s="0" t="s">
        <v>174</v>
      </c>
      <c r="D15" s="0" t="n">
        <v>5</v>
      </c>
      <c r="E15" s="0" t="s">
        <v>186</v>
      </c>
      <c r="F15" s="7" t="n">
        <f aca="false">SUMPRODUCT((INDEX(Rohdaten!$A$2:$GG$19999,,MATCH(C15,Rohdaten!$1:$1,))&amp;""=D15&amp;"")*(Rohdaten!$A$2:$A$19999&lt;&gt;""))</f>
        <v>0</v>
      </c>
      <c r="G15" s="7" t="str">
        <f aca="false">IF(MATCH(C15,$C:$C,0)=ROW(C15),SUM(F15:F34),"")</f>
        <v/>
      </c>
    </row>
    <row r="16" customFormat="false" ht="15" hidden="false" customHeight="false" outlineLevel="0" collapsed="false">
      <c r="C16" s="0" t="s">
        <v>174</v>
      </c>
      <c r="D16" s="0" t="n">
        <v>6</v>
      </c>
      <c r="E16" s="0" t="s">
        <v>187</v>
      </c>
      <c r="F16" s="7" t="n">
        <f aca="false">SUMPRODUCT((INDEX(Rohdaten!$A$2:$GG$19999,,MATCH(C16,Rohdaten!$1:$1,))&amp;""=D16&amp;"")*(Rohdaten!$A$2:$A$19999&lt;&gt;""))</f>
        <v>0</v>
      </c>
      <c r="G16" s="7" t="str">
        <f aca="false">IF(MATCH(C16,$C:$C,0)=ROW(C16),SUM(F16:F35),"")</f>
        <v/>
      </c>
    </row>
    <row r="17" customFormat="false" ht="15" hidden="false" customHeight="false" outlineLevel="0" collapsed="false">
      <c r="C17" s="0" t="s">
        <v>174</v>
      </c>
      <c r="D17" s="0" t="n">
        <v>7</v>
      </c>
      <c r="E17" s="0" t="s">
        <v>188</v>
      </c>
      <c r="F17" s="7" t="n">
        <f aca="false">SUMPRODUCT((INDEX(Rohdaten!$A$2:$GG$19999,,MATCH(C17,Rohdaten!$1:$1,))&amp;""=D17&amp;"")*(Rohdaten!$A$2:$A$19999&lt;&gt;""))</f>
        <v>0</v>
      </c>
      <c r="G17" s="7" t="str">
        <f aca="false">IF(MATCH(C17,$C:$C,0)=ROW(C17),SUM(F17:F36),"")</f>
        <v/>
      </c>
    </row>
    <row r="18" customFormat="false" ht="15" hidden="false" customHeight="false" outlineLevel="0" collapsed="false">
      <c r="C18" s="0" t="s">
        <v>174</v>
      </c>
      <c r="D18" s="0" t="n">
        <v>8</v>
      </c>
      <c r="E18" s="0" t="s">
        <v>189</v>
      </c>
      <c r="F18" s="7" t="n">
        <f aca="false">SUMPRODUCT((INDEX(Rohdaten!$A$2:$GG$19999,,MATCH(C18,Rohdaten!$1:$1,))&amp;""=D18&amp;"")*(Rohdaten!$A$2:$A$19999&lt;&gt;""))</f>
        <v>0</v>
      </c>
      <c r="G18" s="7" t="str">
        <f aca="false">IF(MATCH(C18,$C:$C,0)=ROW(C18),SUM(F18:F38),"")</f>
        <v/>
      </c>
    </row>
    <row r="19" customFormat="false" ht="15" hidden="false" customHeight="false" outlineLevel="0" collapsed="false">
      <c r="C19" s="0" t="s">
        <v>174</v>
      </c>
      <c r="D19" s="0" t="n">
        <v>9</v>
      </c>
      <c r="E19" s="0" t="s">
        <v>190</v>
      </c>
      <c r="F19" s="7" t="n">
        <f aca="false">SUMPRODUCT((INDEX(Rohdaten!$A$2:$GG$19999,,MATCH(C19,Rohdaten!$1:$1,))&amp;""=D19&amp;"")*(Rohdaten!$A$2:$A$19999&lt;&gt;""))</f>
        <v>0</v>
      </c>
      <c r="G19" s="7" t="str">
        <f aca="false">IF(MATCH(C19,$C:$C,0)=ROW(C19),SUM(F19:F39),"")</f>
        <v/>
      </c>
    </row>
    <row r="20" customFormat="false" ht="15" hidden="false" customHeight="false" outlineLevel="0" collapsed="false">
      <c r="B20" s="28" t="s">
        <v>191</v>
      </c>
      <c r="C20" s="0" t="s">
        <v>192</v>
      </c>
      <c r="E20" s="0" t="s">
        <v>38</v>
      </c>
      <c r="F20" s="0" t="n">
        <f aca="false">SUMPRODUCT((ISNUMBER(SEARCH("{"&amp;D20&amp;",",INDEX(Rohdaten!$A$2:$GG$19999,,MATCH(C20,Rohdaten!$1:$1,)))))+(ISNUMBER(SEARCH(","&amp;D20&amp;",",INDEX(Rohdaten!$A$2:$GG$19999,,MATCH(C20,Rohdaten!$1:$1,)))))*1)</f>
        <v>0</v>
      </c>
      <c r="G20" s="7" t="n">
        <f aca="false">IF(MATCH(C20,$C:$C,0)=ROW(C20),SUM(F20:F30),"")</f>
        <v>0</v>
      </c>
      <c r="H20" s="0" t="s">
        <v>193</v>
      </c>
    </row>
    <row r="21" customFormat="false" ht="15" hidden="false" customHeight="false" outlineLevel="0" collapsed="false">
      <c r="C21" s="0" t="s">
        <v>192</v>
      </c>
      <c r="D21" s="0" t="n">
        <v>1</v>
      </c>
      <c r="E21" s="0" t="s">
        <v>194</v>
      </c>
      <c r="F21" s="0" t="n">
        <f aca="false">SUMPRODUCT((ISNUMBER(SEARCH("{"&amp;D21&amp;",",INDEX(Rohdaten!$A$2:$GG$19999,,MATCH(C21,Rohdaten!$1:$1,)))))+(ISNUMBER(SEARCH(","&amp;D21&amp;",",INDEX(Rohdaten!$A$2:$GG$19999,,MATCH(C21,Rohdaten!$1:$1,)))))*1)</f>
        <v>0</v>
      </c>
      <c r="G21" s="7" t="str">
        <f aca="false">IF(MATCH(C21,$C:$C,0)=ROW(C21),SUM(F21:F30),"")</f>
        <v/>
      </c>
    </row>
    <row r="22" customFormat="false" ht="15" hidden="false" customHeight="false" outlineLevel="0" collapsed="false">
      <c r="C22" s="0" t="s">
        <v>192</v>
      </c>
      <c r="D22" s="0" t="n">
        <v>2</v>
      </c>
      <c r="E22" s="0" t="s">
        <v>195</v>
      </c>
      <c r="F22" s="0" t="n">
        <f aca="false">SUMPRODUCT((ISNUMBER(SEARCH("{"&amp;D22&amp;",",INDEX(Rohdaten!$A$2:$GG$19999,,MATCH(C22,Rohdaten!$1:$1,)))))+(ISNUMBER(SEARCH(","&amp;D22&amp;",",INDEX(Rohdaten!$A$2:$GG$19999,,MATCH(C22,Rohdaten!$1:$1,)))))*1)</f>
        <v>0</v>
      </c>
      <c r="G22" s="7" t="str">
        <f aca="false">IF(MATCH(C22,$C:$C,0)=ROW(C22),SUM(F22:F31),"")</f>
        <v/>
      </c>
    </row>
    <row r="23" customFormat="false" ht="15" hidden="false" customHeight="false" outlineLevel="0" collapsed="false">
      <c r="C23" s="0" t="s">
        <v>192</v>
      </c>
      <c r="D23" s="0" t="n">
        <v>3</v>
      </c>
      <c r="E23" s="0" t="s">
        <v>196</v>
      </c>
      <c r="F23" s="0" t="n">
        <f aca="false">SUMPRODUCT((ISNUMBER(SEARCH("{"&amp;D23&amp;",",INDEX(Rohdaten!$A$2:$GG$19999,,MATCH(C23,Rohdaten!$1:$1,)))))+(ISNUMBER(SEARCH(","&amp;D23&amp;",",INDEX(Rohdaten!$A$2:$GG$19999,,MATCH(C23,Rohdaten!$1:$1,)))))*1)</f>
        <v>0</v>
      </c>
      <c r="G23" s="7" t="str">
        <f aca="false">IF(MATCH(C23,$C:$C,0)=ROW(C23),SUM(F23:F33),"")</f>
        <v/>
      </c>
    </row>
    <row r="24" customFormat="false" ht="15" hidden="false" customHeight="false" outlineLevel="0" collapsed="false">
      <c r="C24" s="0" t="s">
        <v>192</v>
      </c>
      <c r="D24" s="0" t="n">
        <v>4</v>
      </c>
      <c r="E24" s="0" t="s">
        <v>197</v>
      </c>
      <c r="F24" s="0" t="n">
        <f aca="false">SUMPRODUCT((ISNUMBER(SEARCH("{"&amp;D24&amp;",",INDEX(Rohdaten!$A$2:$GG$19999,,MATCH(C24,Rohdaten!$1:$1,)))))+(ISNUMBER(SEARCH(","&amp;D24&amp;",",INDEX(Rohdaten!$A$2:$GG$19999,,MATCH(C24,Rohdaten!$1:$1,)))))*1)</f>
        <v>0</v>
      </c>
      <c r="G24" s="7" t="str">
        <f aca="false">IF(MATCH(C24,$C:$C,0)=ROW(C24),SUM(F24:F34),"")</f>
        <v/>
      </c>
    </row>
    <row r="25" customFormat="false" ht="15" hidden="false" customHeight="false" outlineLevel="0" collapsed="false">
      <c r="C25" s="0" t="s">
        <v>192</v>
      </c>
      <c r="D25" s="0" t="n">
        <v>5</v>
      </c>
      <c r="E25" s="0" t="s">
        <v>198</v>
      </c>
      <c r="F25" s="0" t="n">
        <f aca="false">SUMPRODUCT((ISNUMBER(SEARCH("{"&amp;D25&amp;",",INDEX(Rohdaten!$A$2:$GG$19999,,MATCH(C25,Rohdaten!$1:$1,)))))+(ISNUMBER(SEARCH(","&amp;D25&amp;",",INDEX(Rohdaten!$A$2:$GG$19999,,MATCH(C25,Rohdaten!$1:$1,)))))*1)</f>
        <v>0</v>
      </c>
      <c r="G25" s="7" t="str">
        <f aca="false">IF(MATCH(C25,$C:$C,0)=ROW(C25),SUM(F25:F35),"")</f>
        <v/>
      </c>
    </row>
    <row r="26" customFormat="false" ht="15" hidden="false" customHeight="false" outlineLevel="0" collapsed="false">
      <c r="C26" s="0" t="s">
        <v>192</v>
      </c>
      <c r="D26" s="0" t="n">
        <v>6</v>
      </c>
      <c r="E26" s="0" t="s">
        <v>199</v>
      </c>
      <c r="F26" s="0" t="n">
        <f aca="false">SUMPRODUCT((ISNUMBER(SEARCH("{"&amp;D26&amp;",",INDEX(Rohdaten!$A$2:$GG$19999,,MATCH(C26,Rohdaten!$1:$1,)))))+(ISNUMBER(SEARCH(","&amp;D26&amp;",",INDEX(Rohdaten!$A$2:$GG$19999,,MATCH(C26,Rohdaten!$1:$1,)))))*1)</f>
        <v>0</v>
      </c>
      <c r="G26" s="7" t="str">
        <f aca="false">IF(MATCH(C26,$C:$C,0)=ROW(C26),SUM(F26:F36),"")</f>
        <v/>
      </c>
    </row>
    <row r="27" customFormat="false" ht="15" hidden="false" customHeight="false" outlineLevel="0" collapsed="false">
      <c r="C27" s="0" t="s">
        <v>192</v>
      </c>
      <c r="D27" s="0" t="n">
        <v>7</v>
      </c>
      <c r="E27" s="0" t="s">
        <v>200</v>
      </c>
      <c r="F27" s="0" t="n">
        <f aca="false">SUMPRODUCT((ISNUMBER(SEARCH("{"&amp;D27&amp;",",INDEX(Rohdaten!$A$2:$GG$19999,,MATCH(C27,Rohdaten!$1:$1,)))))+(ISNUMBER(SEARCH(","&amp;D27&amp;",",INDEX(Rohdaten!$A$2:$GG$19999,,MATCH(C27,Rohdaten!$1:$1,)))))*1)</f>
        <v>0</v>
      </c>
      <c r="G27" s="7" t="str">
        <f aca="false">IF(MATCH(C27,$C:$C,0)=ROW(C27),SUM(F27:F38),"")</f>
        <v/>
      </c>
    </row>
    <row r="28" customFormat="false" ht="15" hidden="false" customHeight="false" outlineLevel="0" collapsed="false">
      <c r="C28" s="0" t="s">
        <v>192</v>
      </c>
      <c r="D28" s="0" t="n">
        <v>8</v>
      </c>
      <c r="E28" s="0" t="s">
        <v>201</v>
      </c>
      <c r="F28" s="0" t="n">
        <f aca="false">SUMPRODUCT((ISNUMBER(SEARCH("{"&amp;D28&amp;",",INDEX(Rohdaten!$A$2:$GG$19999,,MATCH(C28,Rohdaten!$1:$1,)))))+(ISNUMBER(SEARCH(","&amp;D28&amp;",",INDEX(Rohdaten!$A$2:$GG$19999,,MATCH(C28,Rohdaten!$1:$1,)))))*1)</f>
        <v>0</v>
      </c>
      <c r="G28" s="7" t="str">
        <f aca="false">IF(MATCH(C28,$C:$C,0)=ROW(C28),SUM(F28:F39),"")</f>
        <v/>
      </c>
    </row>
    <row r="29" customFormat="false" ht="15" hidden="false" customHeight="false" outlineLevel="0" collapsed="false">
      <c r="C29" s="0" t="s">
        <v>192</v>
      </c>
      <c r="D29" s="0" t="n">
        <v>9</v>
      </c>
      <c r="E29" s="0" t="s">
        <v>202</v>
      </c>
      <c r="F29" s="0" t="n">
        <f aca="false">SUMPRODUCT((ISNUMBER(SEARCH("{"&amp;D29&amp;",",INDEX(Rohdaten!$A$2:$GG$19999,,MATCH(C29,Rohdaten!$1:$1,)))))+(ISNUMBER(SEARCH(","&amp;D29&amp;",",INDEX(Rohdaten!$A$2:$GG$19999,,MATCH(C29,Rohdaten!$1:$1,)))))*1)</f>
        <v>0</v>
      </c>
      <c r="G29" s="7" t="str">
        <f aca="false">IF(MATCH(C29,$C:$C,0)=ROW(C29),SUM(F29:F40),"")</f>
        <v/>
      </c>
    </row>
    <row r="30" customFormat="false" ht="15" hidden="false" customHeight="false" outlineLevel="0" collapsed="false">
      <c r="C30" s="0" t="s">
        <v>192</v>
      </c>
      <c r="D30" s="0" t="n">
        <v>10</v>
      </c>
      <c r="E30" s="0" t="s">
        <v>203</v>
      </c>
      <c r="F30" s="0" t="n">
        <f aca="false">SUMPRODUCT((ISNUMBER(SEARCH("{"&amp;D30&amp;",",INDEX(Rohdaten!$A$2:$GG$19999,,MATCH(C30,Rohdaten!$1:$1,)))))+(ISNUMBER(SEARCH(","&amp;D30&amp;",",INDEX(Rohdaten!$A$2:$GG$19999,,MATCH(C30,Rohdaten!$1:$1,)))))*1)</f>
        <v>0</v>
      </c>
      <c r="G30" s="7" t="str">
        <f aca="false">IF(MATCH(C30,$C:$C,0)=ROW(C30),SUM(F30:F41),"")</f>
        <v/>
      </c>
    </row>
    <row r="31" customFormat="false" ht="15" hidden="false" customHeight="false" outlineLevel="0" collapsed="false">
      <c r="B31" s="28" t="s">
        <v>204</v>
      </c>
      <c r="C31" s="0" t="s">
        <v>205</v>
      </c>
      <c r="E31" s="0" t="s">
        <v>38</v>
      </c>
      <c r="F31" s="7" t="n">
        <f aca="false">SUMPRODUCT((INDEX(Rohdaten!$A$2:$GG$19999,,MATCH(C31,Rohdaten!$1:$1,))&amp;""=D31&amp;"")*(Rohdaten!$A$2:$A$19999&lt;&gt;""))</f>
        <v>0</v>
      </c>
      <c r="G31" s="7" t="n">
        <f aca="false">IF(MATCH(C31,$C:$C,0)=ROW(C31),SUM(F31:F36),"")</f>
        <v>0</v>
      </c>
    </row>
    <row r="32" customFormat="false" ht="15" hidden="false" customHeight="false" outlineLevel="0" collapsed="false">
      <c r="C32" s="0" t="s">
        <v>205</v>
      </c>
      <c r="D32" s="0" t="n">
        <v>0</v>
      </c>
      <c r="E32" s="0" t="s">
        <v>206</v>
      </c>
      <c r="F32" s="7" t="n">
        <f aca="false">SUMPRODUCT((INDEX(Rohdaten!$A$2:$GG$19999,,MATCH(C32,Rohdaten!$1:$1,))&amp;""=D32&amp;"")*(Rohdaten!$A$2:$A$19999&lt;&gt;""))</f>
        <v>0</v>
      </c>
      <c r="G32" s="7"/>
    </row>
    <row r="33" customFormat="false" ht="15" hidden="false" customHeight="false" outlineLevel="0" collapsed="false">
      <c r="C33" s="0" t="s">
        <v>205</v>
      </c>
      <c r="D33" s="0" t="n">
        <v>1</v>
      </c>
      <c r="E33" s="0" t="s">
        <v>207</v>
      </c>
      <c r="F33" s="7" t="n">
        <f aca="false">SUMPRODUCT((INDEX(Rohdaten!$A$2:$GG$19999,,MATCH(C33,Rohdaten!$1:$1,))&amp;""=D33&amp;"")*(Rohdaten!$A$2:$A$19999&lt;&gt;""))</f>
        <v>0</v>
      </c>
      <c r="G33" s="7" t="str">
        <f aca="false">IF(MATCH(C33,$C:$C,0)=ROW(C33),SUM(F33:F37),"")</f>
        <v/>
      </c>
    </row>
    <row r="34" customFormat="false" ht="15" hidden="false" customHeight="false" outlineLevel="0" collapsed="false">
      <c r="C34" s="0" t="s">
        <v>205</v>
      </c>
      <c r="D34" s="0" t="n">
        <v>2</v>
      </c>
      <c r="E34" s="0" t="s">
        <v>208</v>
      </c>
      <c r="F34" s="7" t="n">
        <f aca="false">SUMPRODUCT((INDEX(Rohdaten!$A$2:$GG$19999,,MATCH(C34,Rohdaten!$1:$1,))&amp;""=D34&amp;"")*(Rohdaten!$A$2:$A$19999&lt;&gt;""))</f>
        <v>0</v>
      </c>
      <c r="G34" s="7" t="str">
        <f aca="false">IF(MATCH(C34,$C:$C,0)=ROW(C34),SUM(F34:F38),"")</f>
        <v/>
      </c>
    </row>
    <row r="35" customFormat="false" ht="15" hidden="false" customHeight="false" outlineLevel="0" collapsed="false">
      <c r="C35" s="0" t="s">
        <v>205</v>
      </c>
      <c r="D35" s="0" t="n">
        <v>3</v>
      </c>
      <c r="E35" s="0" t="s">
        <v>209</v>
      </c>
      <c r="F35" s="7" t="n">
        <f aca="false">SUMPRODUCT((INDEX(Rohdaten!$A$2:$GG$19999,,MATCH(C35,Rohdaten!$1:$1,))&amp;""=D35&amp;"")*(Rohdaten!$A$2:$A$19999&lt;&gt;""))</f>
        <v>0</v>
      </c>
      <c r="G35" s="7" t="str">
        <f aca="false">IF(MATCH(C35,$C:$C,0)=ROW(C35),SUM(F35:F39),"")</f>
        <v/>
      </c>
    </row>
    <row r="36" customFormat="false" ht="15" hidden="false" customHeight="false" outlineLevel="0" collapsed="false">
      <c r="C36" s="0" t="s">
        <v>205</v>
      </c>
      <c r="D36" s="0" t="n">
        <v>4</v>
      </c>
      <c r="E36" s="0" t="s">
        <v>203</v>
      </c>
      <c r="F36" s="7" t="n">
        <f aca="false">SUMPRODUCT((INDEX(Rohdaten!$A$2:$GG$19999,,MATCH(C36,Rohdaten!$1:$1,))&amp;""=D36&amp;"")*(Rohdaten!$A$2:$A$19999&lt;&gt;""))</f>
        <v>0</v>
      </c>
      <c r="G36" s="7" t="str">
        <f aca="false">IF(MATCH(C36,$C:$C,0)=ROW(C36),SUM(F36:F40),"")</f>
        <v/>
      </c>
    </row>
    <row r="37" customFormat="false" ht="15" hidden="false" customHeight="false" outlineLevel="0" collapsed="false">
      <c r="B37" s="28" t="s">
        <v>210</v>
      </c>
      <c r="C37" s="0" t="s">
        <v>211</v>
      </c>
      <c r="E37" s="0" t="s">
        <v>38</v>
      </c>
      <c r="F37" s="7" t="n">
        <f aca="false">SUMPRODUCT((INDEX(Rohdaten!$A$2:$GG$19999,,MATCH(C37,Rohdaten!$1:$1,))&amp;""=D37&amp;"")*(Rohdaten!$A$2:$A$19999&lt;&gt;""))</f>
        <v>0</v>
      </c>
      <c r="G37" s="7" t="n">
        <f aca="false">IF(MATCH(C37,$C:$C,0)=ROW(C37),SUM(F37:F41),"")</f>
        <v>0</v>
      </c>
    </row>
    <row r="38" customFormat="false" ht="15" hidden="false" customHeight="false" outlineLevel="0" collapsed="false">
      <c r="C38" s="0" t="s">
        <v>211</v>
      </c>
      <c r="D38" s="0" t="n">
        <v>1</v>
      </c>
      <c r="E38" s="0" t="s">
        <v>212</v>
      </c>
      <c r="F38" s="7" t="n">
        <f aca="false">SUMPRODUCT((INDEX(Rohdaten!$A$2:$GG$19999,,MATCH(C38,Rohdaten!$1:$1,))&amp;""=D38&amp;"")*(Rohdaten!$A$2:$A$19999&lt;&gt;""))</f>
        <v>0</v>
      </c>
      <c r="G38" s="7" t="str">
        <f aca="false">IF(MATCH(C38,$C:$C,0)=ROW(C38),SUM(F38:F43),"")</f>
        <v/>
      </c>
    </row>
    <row r="39" customFormat="false" ht="15" hidden="false" customHeight="false" outlineLevel="0" collapsed="false">
      <c r="C39" s="0" t="s">
        <v>211</v>
      </c>
      <c r="D39" s="0" t="n">
        <v>2</v>
      </c>
      <c r="E39" s="0" t="s">
        <v>213</v>
      </c>
      <c r="F39" s="7" t="n">
        <f aca="false">SUMPRODUCT((INDEX(Rohdaten!$A$2:$GG$19999,,MATCH(C39,Rohdaten!$1:$1,))&amp;""=D39&amp;"")*(Rohdaten!$A$2:$A$19999&lt;&gt;""))</f>
        <v>0</v>
      </c>
      <c r="G39" s="7" t="str">
        <f aca="false">IF(MATCH(C39,$C:$C,0)=ROW(C39),SUM(F39:F44),"")</f>
        <v/>
      </c>
    </row>
    <row r="40" customFormat="false" ht="15" hidden="false" customHeight="false" outlineLevel="0" collapsed="false">
      <c r="C40" s="0" t="s">
        <v>211</v>
      </c>
      <c r="D40" s="0" t="n">
        <v>3</v>
      </c>
      <c r="E40" s="0" t="s">
        <v>214</v>
      </c>
      <c r="F40" s="7" t="n">
        <f aca="false">SUMPRODUCT((INDEX(Rohdaten!$A$2:$GG$19999,,MATCH(C40,Rohdaten!$1:$1,))&amp;""=D40&amp;"")*(Rohdaten!$A$2:$A$19999&lt;&gt;""))</f>
        <v>0</v>
      </c>
      <c r="G40" s="7" t="str">
        <f aca="false">IF(MATCH(C40,$C:$C,0)=ROW(C40),SUM(F40:F45),"")</f>
        <v/>
      </c>
    </row>
    <row r="41" customFormat="false" ht="15" hidden="false" customHeight="false" outlineLevel="0" collapsed="false">
      <c r="C41" s="0" t="s">
        <v>211</v>
      </c>
      <c r="D41" s="0" t="n">
        <v>4</v>
      </c>
      <c r="E41" s="0" t="s">
        <v>215</v>
      </c>
      <c r="F41" s="7" t="n">
        <f aca="false">SUMPRODUCT((INDEX(Rohdaten!$A$2:$GG$19999,,MATCH(C41,Rohdaten!$1:$1,))&amp;""=D41&amp;"")*(Rohdaten!$A$2:$A$19999&lt;&gt;""))</f>
        <v>0</v>
      </c>
      <c r="G41" s="7" t="str">
        <f aca="false">IF(MATCH(C41,$C:$C,0)=ROW(C41),SUM(F41:F46),"")</f>
        <v/>
      </c>
    </row>
    <row r="42" customFormat="false" ht="15" hidden="false" customHeight="false" outlineLevel="0" collapsed="false">
      <c r="B42" s="28" t="s">
        <v>216</v>
      </c>
      <c r="C42" s="0" t="s">
        <v>217</v>
      </c>
      <c r="E42" s="0" t="s">
        <v>38</v>
      </c>
      <c r="F42" s="7" t="n">
        <f aca="false">SUMPRODUCT((INDEX(Rohdaten!$A$2:$GG$19999,,MATCH(C42,Rohdaten!$1:$1,))&amp;""=D42&amp;"")*(Rohdaten!$A$2:$A$19999&lt;&gt;""))</f>
        <v>0</v>
      </c>
      <c r="G42" s="7" t="n">
        <f aca="false">IF(MATCH(C42,$C:$C,0)=ROW(C42),SUM(F42:F47),"")</f>
        <v>0</v>
      </c>
    </row>
    <row r="43" customFormat="false" ht="15" hidden="false" customHeight="false" outlineLevel="0" collapsed="false">
      <c r="C43" s="0" t="s">
        <v>217</v>
      </c>
      <c r="D43" s="0" t="n">
        <v>1</v>
      </c>
      <c r="E43" s="0" t="s">
        <v>218</v>
      </c>
      <c r="F43" s="7" t="n">
        <f aca="false">SUMPRODUCT((INDEX(Rohdaten!$A$2:$GG$19999,,MATCH(C43,Rohdaten!$1:$1,))&amp;""=D43&amp;"")*(Rohdaten!$A$2:$A$19999&lt;&gt;""))</f>
        <v>0</v>
      </c>
      <c r="G43" s="7" t="str">
        <f aca="false">IF(MATCH(C43,$C:$C,0)=ROW(C43),SUM(F43:F47),"")</f>
        <v/>
      </c>
    </row>
    <row r="44" customFormat="false" ht="15" hidden="false" customHeight="false" outlineLevel="0" collapsed="false">
      <c r="C44" s="0" t="s">
        <v>217</v>
      </c>
      <c r="D44" s="0" t="n">
        <v>2</v>
      </c>
      <c r="E44" s="0" t="s">
        <v>219</v>
      </c>
      <c r="F44" s="7" t="n">
        <f aca="false">SUMPRODUCT((INDEX(Rohdaten!$A$2:$GG$19999,,MATCH(C44,Rohdaten!$1:$1,))&amp;""=D44&amp;"")*(Rohdaten!$A$2:$A$19999&lt;&gt;""))</f>
        <v>0</v>
      </c>
      <c r="G44" s="7" t="str">
        <f aca="false">IF(MATCH(C44,$C:$C,0)=ROW(C44),SUM(F44:F47),"")</f>
        <v/>
      </c>
    </row>
    <row r="45" customFormat="false" ht="15" hidden="false" customHeight="false" outlineLevel="0" collapsed="false">
      <c r="C45" s="0" t="s">
        <v>217</v>
      </c>
      <c r="D45" s="0" t="n">
        <v>3</v>
      </c>
      <c r="E45" s="0" t="s">
        <v>220</v>
      </c>
      <c r="F45" s="7" t="n">
        <f aca="false">SUMPRODUCT((INDEX(Rohdaten!$A$2:$GG$19999,,MATCH(C45,Rohdaten!$1:$1,))&amp;""=D45&amp;"")*(Rohdaten!$A$2:$A$19999&lt;&gt;""))</f>
        <v>0</v>
      </c>
      <c r="G45" s="7" t="str">
        <f aca="false">IF(MATCH(C45,$C:$C,0)=ROW(C45),SUM(F45:F49),"")</f>
        <v/>
      </c>
    </row>
    <row r="46" customFormat="false" ht="15" hidden="false" customHeight="false" outlineLevel="0" collapsed="false">
      <c r="C46" s="0" t="s">
        <v>217</v>
      </c>
      <c r="D46" s="0" t="n">
        <v>4</v>
      </c>
      <c r="E46" s="0" t="s">
        <v>221</v>
      </c>
      <c r="F46" s="7" t="n">
        <f aca="false">SUMPRODUCT((INDEX(Rohdaten!$A$2:$GG$19999,,MATCH(C46,Rohdaten!$1:$1,))&amp;""=D46&amp;"")*(Rohdaten!$A$2:$A$19999&lt;&gt;""))</f>
        <v>0</v>
      </c>
      <c r="G46" s="7" t="str">
        <f aca="false">IF(MATCH(C46,$C:$C,0)=ROW(C46),SUM(F46:F50),"")</f>
        <v/>
      </c>
    </row>
    <row r="47" customFormat="false" ht="15" hidden="false" customHeight="false" outlineLevel="0" collapsed="false">
      <c r="C47" s="0" t="s">
        <v>217</v>
      </c>
      <c r="D47" s="0" t="n">
        <v>5</v>
      </c>
      <c r="E47" s="0" t="s">
        <v>222</v>
      </c>
      <c r="F47" s="7" t="n">
        <f aca="false">SUMPRODUCT((INDEX(Rohdaten!$A$2:$GG$19999,,MATCH(C47,Rohdaten!$1:$1,))&amp;""=D47&amp;"")*(Rohdaten!$A$2:$A$19999&lt;&gt;""))</f>
        <v>0</v>
      </c>
      <c r="G47" s="7" t="str">
        <f aca="false">IF(MATCH(C47,$C:$C,0)=ROW(C47),SUM(F47:F52),"")</f>
        <v/>
      </c>
    </row>
    <row r="48" customFormat="false" ht="15" hidden="false" customHeight="false" outlineLevel="0" collapsed="false">
      <c r="B48" s="28" t="s">
        <v>223</v>
      </c>
      <c r="C48" s="33" t="s">
        <v>224</v>
      </c>
      <c r="F48" s="0" t="n">
        <f aca="false">SUM(F50:F62)</f>
        <v>0</v>
      </c>
      <c r="G48" s="7"/>
      <c r="H48" s="0" t="s">
        <v>225</v>
      </c>
    </row>
    <row r="49" customFormat="false" ht="15" hidden="false" customHeight="false" outlineLevel="0" collapsed="false">
      <c r="C49" s="33" t="s">
        <v>226</v>
      </c>
      <c r="F49" s="0" t="n">
        <f aca="false">SUM(F65:F74)</f>
        <v>0</v>
      </c>
      <c r="G49" s="7"/>
    </row>
    <row r="50" customFormat="false" ht="15" hidden="false" customHeight="false" outlineLevel="0" collapsed="false">
      <c r="B50" s="28" t="s">
        <v>224</v>
      </c>
      <c r="C50" s="0" t="s">
        <v>227</v>
      </c>
      <c r="E50" s="0" t="s">
        <v>38</v>
      </c>
      <c r="F50" s="7" t="n">
        <f aca="false">SUMPRODUCT((INDEX(Rohdaten!$A$2:$GG$19999,,MATCH(C50,Rohdaten!$1:$1,))&amp;""=D50&amp;"")*(Rohdaten!$A$2:$A$19999&lt;&gt;""))</f>
        <v>0</v>
      </c>
      <c r="G50" s="7" t="n">
        <f aca="false">IF(MATCH(C50,$C:$C,0)=ROW(C50),SUM(F50:F63),"")</f>
        <v>0</v>
      </c>
    </row>
    <row r="51" customFormat="false" ht="15" hidden="false" customHeight="false" outlineLevel="0" collapsed="false">
      <c r="C51" s="0" t="s">
        <v>227</v>
      </c>
      <c r="D51" s="0" t="n">
        <v>1</v>
      </c>
      <c r="E51" s="0" t="s">
        <v>228</v>
      </c>
      <c r="F51" s="7" t="n">
        <f aca="false">SUMPRODUCT((INDEX(Rohdaten!$A$2:$GG$19999,,MATCH(C51,Rohdaten!$1:$1,))&amp;""=D51&amp;"")*(Rohdaten!$A$2:$A$19999&lt;&gt;""))</f>
        <v>0</v>
      </c>
      <c r="G51" s="7"/>
    </row>
    <row r="52" customFormat="false" ht="15" hidden="false" customHeight="false" outlineLevel="0" collapsed="false">
      <c r="C52" s="0" t="s">
        <v>227</v>
      </c>
      <c r="D52" s="0" t="n">
        <v>2</v>
      </c>
      <c r="E52" s="0" t="s">
        <v>229</v>
      </c>
      <c r="F52" s="7" t="n">
        <f aca="false">SUMPRODUCT((INDEX(Rohdaten!$A$2:$GG$19999,,MATCH(C52,Rohdaten!$1:$1,))&amp;""=D52&amp;"")*(Rohdaten!$A$2:$A$19999&lt;&gt;""))</f>
        <v>0</v>
      </c>
      <c r="G52" s="7" t="str">
        <f aca="false">IF(MATCH(C52,$C:$C,0)=ROW(C52),SUM(F52:F65),"")</f>
        <v/>
      </c>
    </row>
    <row r="53" customFormat="false" ht="15" hidden="false" customHeight="false" outlineLevel="0" collapsed="false">
      <c r="C53" s="0" t="s">
        <v>227</v>
      </c>
      <c r="D53" s="0" t="n">
        <v>3</v>
      </c>
      <c r="E53" s="0" t="s">
        <v>230</v>
      </c>
      <c r="F53" s="7" t="n">
        <f aca="false">SUMPRODUCT((INDEX(Rohdaten!$A$2:$GG$19999,,MATCH(C53,Rohdaten!$1:$1,))&amp;""=D53&amp;"")*(Rohdaten!$A$2:$A$19999&lt;&gt;""))</f>
        <v>0</v>
      </c>
      <c r="G53" s="7" t="str">
        <f aca="false">IF(MATCH(C53,$C:$C,0)=ROW(C53),SUM(F53:F66),"")</f>
        <v/>
      </c>
    </row>
    <row r="54" customFormat="false" ht="15" hidden="false" customHeight="false" outlineLevel="0" collapsed="false">
      <c r="C54" s="0" t="s">
        <v>227</v>
      </c>
      <c r="D54" s="0" t="n">
        <v>4</v>
      </c>
      <c r="E54" s="0" t="s">
        <v>231</v>
      </c>
      <c r="F54" s="7" t="n">
        <f aca="false">SUMPRODUCT((INDEX(Rohdaten!$A$2:$GG$19999,,MATCH(C54,Rohdaten!$1:$1,))&amp;""=D54&amp;"")*(Rohdaten!$A$2:$A$19999&lt;&gt;""))</f>
        <v>0</v>
      </c>
      <c r="G54" s="7" t="str">
        <f aca="false">IF(MATCH(C54,$C:$C,0)=ROW(C54),SUM(F54:F67),"")</f>
        <v/>
      </c>
    </row>
    <row r="55" customFormat="false" ht="15" hidden="false" customHeight="false" outlineLevel="0" collapsed="false">
      <c r="C55" s="0" t="s">
        <v>227</v>
      </c>
      <c r="D55" s="0" t="n">
        <v>5</v>
      </c>
      <c r="E55" s="0" t="s">
        <v>232</v>
      </c>
      <c r="F55" s="7" t="n">
        <f aca="false">SUMPRODUCT((INDEX(Rohdaten!$A$2:$GG$19999,,MATCH(C55,Rohdaten!$1:$1,))&amp;""=D55&amp;"")*(Rohdaten!$A$2:$A$19999&lt;&gt;""))</f>
        <v>0</v>
      </c>
      <c r="G55" s="7" t="str">
        <f aca="false">IF(MATCH(C55,$C:$C,0)=ROW(C55),SUM(F55:F68),"")</f>
        <v/>
      </c>
    </row>
    <row r="56" customFormat="false" ht="15" hidden="false" customHeight="false" outlineLevel="0" collapsed="false">
      <c r="C56" s="0" t="s">
        <v>227</v>
      </c>
      <c r="D56" s="0" t="n">
        <v>6</v>
      </c>
      <c r="E56" s="0" t="s">
        <v>233</v>
      </c>
      <c r="F56" s="7" t="n">
        <f aca="false">SUMPRODUCT((INDEX(Rohdaten!$A$2:$GG$19999,,MATCH(C56,Rohdaten!$1:$1,))&amp;""=D56&amp;"")*(Rohdaten!$A$2:$A$19999&lt;&gt;""))</f>
        <v>0</v>
      </c>
      <c r="G56" s="7" t="str">
        <f aca="false">IF(MATCH(C56,$C:$C,0)=ROW(C56),SUM(F56:F69),"")</f>
        <v/>
      </c>
    </row>
    <row r="57" customFormat="false" ht="15" hidden="false" customHeight="false" outlineLevel="0" collapsed="false">
      <c r="C57" s="0" t="s">
        <v>227</v>
      </c>
      <c r="D57" s="0" t="n">
        <v>7</v>
      </c>
      <c r="E57" s="0" t="s">
        <v>234</v>
      </c>
      <c r="F57" s="7" t="n">
        <f aca="false">SUMPRODUCT((INDEX(Rohdaten!$A$2:$GG$19999,,MATCH(C57,Rohdaten!$1:$1,))&amp;""=D57&amp;"")*(Rohdaten!$A$2:$A$19999&lt;&gt;""))</f>
        <v>0</v>
      </c>
      <c r="G57" s="7" t="str">
        <f aca="false">IF(MATCH(C57,$C:$C,0)=ROW(C57),SUM(F57:F70),"")</f>
        <v/>
      </c>
    </row>
    <row r="58" customFormat="false" ht="15" hidden="false" customHeight="false" outlineLevel="0" collapsed="false">
      <c r="C58" s="0" t="s">
        <v>227</v>
      </c>
      <c r="D58" s="0" t="n">
        <v>8</v>
      </c>
      <c r="E58" s="0" t="s">
        <v>235</v>
      </c>
      <c r="F58" s="7" t="n">
        <f aca="false">SUMPRODUCT((INDEX(Rohdaten!$A$2:$GG$19999,,MATCH(C58,Rohdaten!$1:$1,))&amp;""=D58&amp;"")*(Rohdaten!$A$2:$A$19999&lt;&gt;""))</f>
        <v>0</v>
      </c>
      <c r="G58" s="7" t="str">
        <f aca="false">IF(MATCH(C58,$C:$C,0)=ROW(C58),SUM(F58:F71),"")</f>
        <v/>
      </c>
    </row>
    <row r="59" customFormat="false" ht="15" hidden="false" customHeight="false" outlineLevel="0" collapsed="false">
      <c r="C59" s="0" t="s">
        <v>227</v>
      </c>
      <c r="D59" s="0" t="n">
        <v>9</v>
      </c>
      <c r="E59" s="0" t="s">
        <v>236</v>
      </c>
      <c r="F59" s="7" t="n">
        <f aca="false">SUMPRODUCT((INDEX(Rohdaten!$A$2:$GG$19999,,MATCH(C59,Rohdaten!$1:$1,))&amp;""=D59&amp;"")*(Rohdaten!$A$2:$A$19999&lt;&gt;""))</f>
        <v>0</v>
      </c>
      <c r="G59" s="7" t="str">
        <f aca="false">IF(MATCH(C59,$C:$C,0)=ROW(C59),SUM(F59:F72),"")</f>
        <v/>
      </c>
    </row>
    <row r="60" customFormat="false" ht="15" hidden="false" customHeight="false" outlineLevel="0" collapsed="false">
      <c r="C60" s="0" t="s">
        <v>227</v>
      </c>
      <c r="D60" s="0" t="n">
        <v>10</v>
      </c>
      <c r="E60" s="0" t="s">
        <v>237</v>
      </c>
      <c r="F60" s="7" t="n">
        <f aca="false">SUMPRODUCT((INDEX(Rohdaten!$A$2:$GG$19999,,MATCH(C60,Rohdaten!$1:$1,))&amp;""=D60&amp;"")*(Rohdaten!$A$2:$A$19999&lt;&gt;""))</f>
        <v>0</v>
      </c>
      <c r="G60" s="7" t="str">
        <f aca="false">IF(MATCH(C60,$C:$C,0)=ROW(C60),SUM(F60:F73),"")</f>
        <v/>
      </c>
    </row>
    <row r="61" customFormat="false" ht="15" hidden="false" customHeight="false" outlineLevel="0" collapsed="false">
      <c r="C61" s="0" t="s">
        <v>227</v>
      </c>
      <c r="D61" s="0" t="n">
        <v>11</v>
      </c>
      <c r="E61" s="0" t="s">
        <v>238</v>
      </c>
      <c r="F61" s="7" t="n">
        <f aca="false">SUMPRODUCT((INDEX(Rohdaten!$A$2:$GG$19999,,MATCH(C61,Rohdaten!$1:$1,))&amp;""=D61&amp;"")*(Rohdaten!$A$2:$A$19999&lt;&gt;""))</f>
        <v>0</v>
      </c>
      <c r="G61" s="7" t="str">
        <f aca="false">IF(MATCH(C61,$C:$C,0)=ROW(C61),SUM(F61:F74),"")</f>
        <v/>
      </c>
    </row>
    <row r="62" customFormat="false" ht="15" hidden="false" customHeight="false" outlineLevel="0" collapsed="false">
      <c r="C62" s="0" t="s">
        <v>227</v>
      </c>
      <c r="D62" s="0" t="n">
        <v>12</v>
      </c>
      <c r="E62" s="0" t="s">
        <v>239</v>
      </c>
      <c r="F62" s="7" t="n">
        <f aca="false">SUMPRODUCT((INDEX(Rohdaten!$A$2:$GG$19999,,MATCH(C62,Rohdaten!$1:$1,))&amp;""=D62&amp;"")*(Rohdaten!$A$2:$A$19999&lt;&gt;""))</f>
        <v>0</v>
      </c>
      <c r="G62" s="7" t="str">
        <f aca="false">IF(MATCH(C62,$C:$C,0)=ROW(C62),SUM(F62:F77),"")</f>
        <v/>
      </c>
    </row>
    <row r="63" customFormat="false" ht="15" hidden="false" customHeight="false" outlineLevel="0" collapsed="false">
      <c r="C63" s="0" t="s">
        <v>227</v>
      </c>
      <c r="D63" s="0" t="n">
        <v>13</v>
      </c>
      <c r="E63" s="0" t="s">
        <v>240</v>
      </c>
      <c r="F63" s="7" t="n">
        <f aca="false">SUMPRODUCT((INDEX(Rohdaten!$A$2:$GG$19999,,MATCH(C63,Rohdaten!$1:$1,))&amp;""=D63&amp;"")*(Rohdaten!$A$2:$A$19999&lt;&gt;""))</f>
        <v>0</v>
      </c>
      <c r="G63" s="7" t="str">
        <f aca="false">IF(MATCH(C63,$C:$C,0)=ROW(C63),SUM(F63:F78),"")</f>
        <v/>
      </c>
    </row>
    <row r="64" customFormat="false" ht="15" hidden="false" customHeight="false" outlineLevel="0" collapsed="false">
      <c r="B64" s="0" t="s">
        <v>226</v>
      </c>
      <c r="C64" s="0" t="s">
        <v>241</v>
      </c>
      <c r="E64" s="0" t="s">
        <v>38</v>
      </c>
      <c r="F64" s="7" t="n">
        <f aca="false">SUMPRODUCT((INDEX(Rohdaten!$A$2:$GG$19999,,MATCH(C64,Rohdaten!$1:$1,))&amp;""=D64&amp;"")*(Rohdaten!$A$2:$A$19999&lt;&gt;""))</f>
        <v>0</v>
      </c>
      <c r="G64" s="7" t="n">
        <f aca="false">IF(MATCH(C64,$C:$C,0)=ROW(C64),SUM(F64:F75),"")</f>
        <v>0</v>
      </c>
    </row>
    <row r="65" customFormat="false" ht="15" hidden="false" customHeight="false" outlineLevel="0" collapsed="false">
      <c r="C65" s="0" t="s">
        <v>241</v>
      </c>
      <c r="D65" s="0" t="n">
        <v>1</v>
      </c>
      <c r="E65" s="0" t="s">
        <v>242</v>
      </c>
      <c r="F65" s="7" t="n">
        <f aca="false">SUMPRODUCT((INDEX(Rohdaten!$A$2:$GG$19999,,MATCH(C65,Rohdaten!$1:$1,))&amp;""=D65&amp;"")*(Rohdaten!$A$2:$A$19999&lt;&gt;""))</f>
        <v>0</v>
      </c>
      <c r="G65" s="7" t="str">
        <f aca="false">IF(MATCH(C65,$C:$C,0)=ROW(C65),SUM(F65:F79),"")</f>
        <v/>
      </c>
    </row>
    <row r="66" customFormat="false" ht="15" hidden="false" customHeight="false" outlineLevel="0" collapsed="false">
      <c r="C66" s="0" t="s">
        <v>241</v>
      </c>
      <c r="D66" s="0" t="n">
        <v>2</v>
      </c>
      <c r="E66" s="0" t="s">
        <v>243</v>
      </c>
      <c r="F66" s="7" t="n">
        <f aca="false">SUMPRODUCT((INDEX(Rohdaten!$A$2:$GG$19999,,MATCH(C66,Rohdaten!$1:$1,))&amp;""=D66&amp;"")*(Rohdaten!$A$2:$A$19999&lt;&gt;""))</f>
        <v>0</v>
      </c>
      <c r="G66" s="7" t="str">
        <f aca="false">IF(MATCH(C66,$C:$C,0)=ROW(C66),SUM(F66:F80),"")</f>
        <v/>
      </c>
    </row>
    <row r="67" customFormat="false" ht="15" hidden="false" customHeight="false" outlineLevel="0" collapsed="false">
      <c r="C67" s="0" t="s">
        <v>241</v>
      </c>
      <c r="D67" s="0" t="n">
        <v>3</v>
      </c>
      <c r="E67" s="0" t="s">
        <v>244</v>
      </c>
      <c r="F67" s="7" t="n">
        <f aca="false">SUMPRODUCT((INDEX(Rohdaten!$A$2:$GG$19999,,MATCH(C67,Rohdaten!$1:$1,))&amp;""=D67&amp;"")*(Rohdaten!$A$2:$A$19999&lt;&gt;""))</f>
        <v>0</v>
      </c>
      <c r="G67" s="7" t="str">
        <f aca="false">IF(MATCH(C67,$C:$C,0)=ROW(C67),SUM(F67:F81),"")</f>
        <v/>
      </c>
    </row>
    <row r="68" customFormat="false" ht="15" hidden="false" customHeight="false" outlineLevel="0" collapsed="false">
      <c r="C68" s="0" t="s">
        <v>241</v>
      </c>
      <c r="D68" s="0" t="n">
        <v>4</v>
      </c>
      <c r="E68" s="0" t="s">
        <v>245</v>
      </c>
      <c r="F68" s="7" t="n">
        <f aca="false">SUMPRODUCT((INDEX(Rohdaten!$A$2:$GG$19999,,MATCH(C68,Rohdaten!$1:$1,))&amp;""=D68&amp;"")*(Rohdaten!$A$2:$A$19999&lt;&gt;""))</f>
        <v>0</v>
      </c>
      <c r="G68" s="7" t="str">
        <f aca="false">IF(MATCH(C68,$C:$C,0)=ROW(C68),SUM(F68:F82),"")</f>
        <v/>
      </c>
    </row>
    <row r="69" customFormat="false" ht="15" hidden="false" customHeight="false" outlineLevel="0" collapsed="false">
      <c r="C69" s="0" t="s">
        <v>241</v>
      </c>
      <c r="D69" s="0" t="n">
        <v>5</v>
      </c>
      <c r="E69" s="0" t="s">
        <v>246</v>
      </c>
      <c r="F69" s="7" t="n">
        <f aca="false">SUMPRODUCT((INDEX(Rohdaten!$A$2:$GG$19999,,MATCH(C69,Rohdaten!$1:$1,))&amp;""=D69&amp;"")*(Rohdaten!$A$2:$A$19999&lt;&gt;""))</f>
        <v>0</v>
      </c>
      <c r="G69" s="7" t="str">
        <f aca="false">IF(MATCH(C69,$C:$C,0)=ROW(C69),SUM(F69:F83),"")</f>
        <v/>
      </c>
    </row>
    <row r="70" customFormat="false" ht="15" hidden="false" customHeight="false" outlineLevel="0" collapsed="false">
      <c r="C70" s="0" t="s">
        <v>241</v>
      </c>
      <c r="D70" s="0" t="n">
        <v>6</v>
      </c>
      <c r="E70" s="0" t="s">
        <v>247</v>
      </c>
      <c r="F70" s="7" t="n">
        <f aca="false">SUMPRODUCT((INDEX(Rohdaten!$A$2:$GG$19999,,MATCH(C70,Rohdaten!$1:$1,))&amp;""=D70&amp;"")*(Rohdaten!$A$2:$A$19999&lt;&gt;""))</f>
        <v>0</v>
      </c>
      <c r="G70" s="7" t="str">
        <f aca="false">IF(MATCH(C70,$C:$C,0)=ROW(C70),SUM(F70:F84),"")</f>
        <v/>
      </c>
    </row>
    <row r="71" customFormat="false" ht="15" hidden="false" customHeight="false" outlineLevel="0" collapsed="false">
      <c r="C71" s="0" t="s">
        <v>241</v>
      </c>
      <c r="D71" s="0" t="n">
        <v>7</v>
      </c>
      <c r="E71" s="0" t="s">
        <v>248</v>
      </c>
      <c r="F71" s="7" t="n">
        <f aca="false">SUMPRODUCT((INDEX(Rohdaten!$A$2:$GG$19999,,MATCH(C71,Rohdaten!$1:$1,))&amp;""=D71&amp;"")*(Rohdaten!$A$2:$A$19999&lt;&gt;""))</f>
        <v>0</v>
      </c>
      <c r="G71" s="7" t="str">
        <f aca="false">IF(MATCH(C71,$C:$C,0)=ROW(C71),SUM(F71:F85),"")</f>
        <v/>
      </c>
    </row>
    <row r="72" customFormat="false" ht="15" hidden="false" customHeight="false" outlineLevel="0" collapsed="false">
      <c r="C72" s="0" t="s">
        <v>241</v>
      </c>
      <c r="D72" s="0" t="n">
        <v>8</v>
      </c>
      <c r="E72" s="0" t="s">
        <v>249</v>
      </c>
      <c r="F72" s="7" t="n">
        <f aca="false">SUMPRODUCT((INDEX(Rohdaten!$A$2:$GG$19999,,MATCH(C72,Rohdaten!$1:$1,))&amp;""=D72&amp;"")*(Rohdaten!$A$2:$A$19999&lt;&gt;""))</f>
        <v>0</v>
      </c>
      <c r="G72" s="7" t="str">
        <f aca="false">IF(MATCH(C72,$C:$C,0)=ROW(C72),SUM(F72:F86),"")</f>
        <v/>
      </c>
    </row>
    <row r="73" customFormat="false" ht="15" hidden="false" customHeight="false" outlineLevel="0" collapsed="false">
      <c r="C73" s="0" t="s">
        <v>241</v>
      </c>
      <c r="D73" s="0" t="n">
        <v>9</v>
      </c>
      <c r="E73" s="0" t="s">
        <v>250</v>
      </c>
      <c r="F73" s="7" t="n">
        <f aca="false">SUMPRODUCT((INDEX(Rohdaten!$A$2:$GG$19999,,MATCH(C73,Rohdaten!$1:$1,))&amp;""=D73&amp;"")*(Rohdaten!$A$2:$A$19999&lt;&gt;""))</f>
        <v>0</v>
      </c>
      <c r="G73" s="7" t="str">
        <f aca="false">IF(MATCH(C73,$C:$C,0)=ROW(C73),SUM(F73:F87),"")</f>
        <v/>
      </c>
    </row>
    <row r="74" customFormat="false" ht="15" hidden="false" customHeight="false" outlineLevel="0" collapsed="false">
      <c r="C74" s="0" t="s">
        <v>241</v>
      </c>
      <c r="D74" s="0" t="n">
        <v>10</v>
      </c>
      <c r="E74" s="0" t="s">
        <v>251</v>
      </c>
      <c r="F74" s="7" t="n">
        <f aca="false">SUMPRODUCT((INDEX(Rohdaten!$A$2:$GG$19999,,MATCH(C74,Rohdaten!$1:$1,))&amp;""=D74&amp;"")*(Rohdaten!$A$2:$A$19999&lt;&gt;""))</f>
        <v>0</v>
      </c>
      <c r="G74" s="7" t="str">
        <f aca="false">IF(MATCH(C74,$C:$C,0)=ROW(C74),SUM(F74:F88),"")</f>
        <v/>
      </c>
    </row>
    <row r="75" customFormat="false" ht="15" hidden="false" customHeight="false" outlineLevel="0" collapsed="false">
      <c r="C75" s="0" t="s">
        <v>241</v>
      </c>
      <c r="D75" s="0" t="n">
        <v>11</v>
      </c>
      <c r="E75" s="0" t="s">
        <v>240</v>
      </c>
      <c r="F75" s="7" t="n">
        <f aca="false">SUMPRODUCT((INDEX(Rohdaten!$A$2:$GG$19999,,MATCH(C75,Rohdaten!$1:$1,))&amp;""=D75&amp;"")*(Rohdaten!$A$2:$A$19999&lt;&gt;""))</f>
        <v>0</v>
      </c>
      <c r="G75" s="7"/>
    </row>
    <row r="76" customFormat="false" ht="15" hidden="false" customHeight="false" outlineLevel="0" collapsed="false">
      <c r="F76" s="7"/>
      <c r="G76" s="7"/>
    </row>
    <row r="77" customFormat="false" ht="15" hidden="false" customHeight="false" outlineLevel="0" collapsed="false">
      <c r="B77" s="28" t="s">
        <v>252</v>
      </c>
      <c r="C77" s="0" t="s">
        <v>253</v>
      </c>
      <c r="D77" s="0" t="n">
        <v>1</v>
      </c>
      <c r="E77" s="0" t="s">
        <v>254</v>
      </c>
      <c r="F77" s="39" t="n">
        <f aca="false">SUMPRODUCT((ISNUMBER(SEARCH("{"&amp;D77&amp;",",INDEX(Rohdaten!$A$2:$GG$19999,,MATCH(C77,Rohdaten!$1:$1,)))))+(ISNUMBER(SEARCH(","&amp;D77&amp;",",INDEX(Rohdaten!$A$2:$GG$19999,,MATCH(C77,Rohdaten!$1:$1,)))))*1)</f>
        <v>0</v>
      </c>
      <c r="G77" s="7" t="n">
        <f aca="false">IF(MATCH(C77,$C:$C,0)=ROW(C77),SUM(F77:F89),"")</f>
        <v>0</v>
      </c>
    </row>
    <row r="78" customFormat="false" ht="15" hidden="false" customHeight="false" outlineLevel="0" collapsed="false">
      <c r="C78" s="0" t="s">
        <v>253</v>
      </c>
      <c r="D78" s="0" t="n">
        <v>10</v>
      </c>
      <c r="E78" s="0" t="s">
        <v>255</v>
      </c>
      <c r="F78" s="39" t="n">
        <f aca="false">SUMPRODUCT((ISNUMBER(SEARCH("{"&amp;D78&amp;",",INDEX(Rohdaten!$A$2:$GG$19999,,MATCH(C78,Rohdaten!$1:$1,)))))+(ISNUMBER(SEARCH(","&amp;D78&amp;",",INDEX(Rohdaten!$A$2:$GG$19999,,MATCH(C78,Rohdaten!$1:$1,)))))*1)</f>
        <v>0</v>
      </c>
      <c r="G78" s="7" t="str">
        <f aca="false">IF(MATCH(C78,$C:$C,0)=ROW(C78),SUM(F78:F90),"")</f>
        <v/>
      </c>
    </row>
    <row r="79" customFormat="false" ht="15" hidden="false" customHeight="false" outlineLevel="0" collapsed="false">
      <c r="C79" s="0" t="s">
        <v>253</v>
      </c>
      <c r="D79" s="0" t="n">
        <v>11</v>
      </c>
      <c r="E79" s="0" t="s">
        <v>256</v>
      </c>
      <c r="F79" s="39" t="n">
        <f aca="false">SUMPRODUCT((ISNUMBER(SEARCH("{"&amp;D79&amp;",",INDEX(Rohdaten!$A$2:$GG$19999,,MATCH(C79,Rohdaten!$1:$1,)))))+(ISNUMBER(SEARCH(","&amp;D79&amp;",",INDEX(Rohdaten!$A$2:$GG$19999,,MATCH(C79,Rohdaten!$1:$1,)))))*1)</f>
        <v>0</v>
      </c>
      <c r="G79" s="7" t="str">
        <f aca="false">IF(MATCH(C79,$C:$C,0)=ROW(C79),SUM(F79:F91),"")</f>
        <v/>
      </c>
    </row>
    <row r="80" customFormat="false" ht="15" hidden="false" customHeight="false" outlineLevel="0" collapsed="false">
      <c r="C80" s="0" t="s">
        <v>253</v>
      </c>
      <c r="D80" s="0" t="n">
        <v>12</v>
      </c>
      <c r="E80" s="0" t="s">
        <v>257</v>
      </c>
      <c r="F80" s="39" t="n">
        <f aca="false">SUMPRODUCT((ISNUMBER(SEARCH("{"&amp;D80&amp;",",INDEX(Rohdaten!$A$2:$GG$19999,,MATCH(C80,Rohdaten!$1:$1,)))))+(ISNUMBER(SEARCH(","&amp;D80&amp;",",INDEX(Rohdaten!$A$2:$GG$19999,,MATCH(C80,Rohdaten!$1:$1,)))))*1)</f>
        <v>0</v>
      </c>
      <c r="G80" s="7" t="str">
        <f aca="false">IF(MATCH(C80,$C:$C,0)=ROW(C80),SUM(F80:F92),"")</f>
        <v/>
      </c>
    </row>
    <row r="81" customFormat="false" ht="15" hidden="false" customHeight="false" outlineLevel="0" collapsed="false">
      <c r="C81" s="0" t="s">
        <v>253</v>
      </c>
      <c r="D81" s="0" t="n">
        <v>13</v>
      </c>
      <c r="E81" s="0" t="s">
        <v>203</v>
      </c>
      <c r="F81" s="39" t="n">
        <f aca="false">SUMPRODUCT((ISNUMBER(SEARCH("{"&amp;D81&amp;",",INDEX(Rohdaten!$A$2:$GG$19999,,MATCH(C81,Rohdaten!$1:$1,)))))+(ISNUMBER(SEARCH(","&amp;D81&amp;",",INDEX(Rohdaten!$A$2:$GG$19999,,MATCH(C81,Rohdaten!$1:$1,)))))*1)</f>
        <v>0</v>
      </c>
      <c r="G81" s="7" t="str">
        <f aca="false">IF(MATCH(C81,$C:$C,0)=ROW(C81),SUM(F81:F93),"")</f>
        <v/>
      </c>
    </row>
    <row r="82" customFormat="false" ht="15" hidden="false" customHeight="false" outlineLevel="0" collapsed="false">
      <c r="C82" s="0" t="s">
        <v>253</v>
      </c>
      <c r="D82" s="0" t="n">
        <v>2</v>
      </c>
      <c r="E82" s="0" t="s">
        <v>258</v>
      </c>
      <c r="F82" s="39" t="n">
        <f aca="false">SUMPRODUCT((ISNUMBER(SEARCH("{"&amp;D82&amp;",",INDEX(Rohdaten!$A$2:$GG$19999,,MATCH(C82,Rohdaten!$1:$1,)))))+(ISNUMBER(SEARCH(","&amp;D82&amp;",",INDEX(Rohdaten!$A$2:$GG$19999,,MATCH(C82,Rohdaten!$1:$1,)))))*1)</f>
        <v>0</v>
      </c>
      <c r="G82" s="7" t="str">
        <f aca="false">IF(MATCH(C82,$C:$C,0)=ROW(C82),SUM(F82:F94),"")</f>
        <v/>
      </c>
    </row>
    <row r="83" customFormat="false" ht="15" hidden="false" customHeight="false" outlineLevel="0" collapsed="false">
      <c r="C83" s="0" t="s">
        <v>253</v>
      </c>
      <c r="D83" s="0" t="n">
        <v>3</v>
      </c>
      <c r="E83" s="0" t="s">
        <v>259</v>
      </c>
      <c r="F83" s="39" t="n">
        <f aca="false">SUMPRODUCT((ISNUMBER(SEARCH("{"&amp;D83&amp;",",INDEX(Rohdaten!$A$2:$GG$19999,,MATCH(C83,Rohdaten!$1:$1,)))))+(ISNUMBER(SEARCH(","&amp;D83&amp;",",INDEX(Rohdaten!$A$2:$GG$19999,,MATCH(C83,Rohdaten!$1:$1,)))))*1)</f>
        <v>0</v>
      </c>
      <c r="G83" s="7" t="str">
        <f aca="false">IF(MATCH(C83,$C:$C,0)=ROW(C83),SUM(F83:F95),"")</f>
        <v/>
      </c>
    </row>
    <row r="84" customFormat="false" ht="15" hidden="false" customHeight="false" outlineLevel="0" collapsed="false">
      <c r="C84" s="0" t="s">
        <v>253</v>
      </c>
      <c r="D84" s="0" t="n">
        <v>4</v>
      </c>
      <c r="E84" s="0" t="s">
        <v>260</v>
      </c>
      <c r="F84" s="39" t="n">
        <f aca="false">SUMPRODUCT((ISNUMBER(SEARCH("{"&amp;D84&amp;",",INDEX(Rohdaten!$A$2:$GG$19999,,MATCH(C84,Rohdaten!$1:$1,)))))+(ISNUMBER(SEARCH(","&amp;D84&amp;",",INDEX(Rohdaten!$A$2:$GG$19999,,MATCH(C84,Rohdaten!$1:$1,)))))*1)</f>
        <v>0</v>
      </c>
      <c r="G84" s="7" t="str">
        <f aca="false">IF(MATCH(C84,$C:$C,0)=ROW(C84),SUM(F84:F96),"")</f>
        <v/>
      </c>
    </row>
    <row r="85" customFormat="false" ht="15" hidden="false" customHeight="false" outlineLevel="0" collapsed="false">
      <c r="C85" s="0" t="s">
        <v>253</v>
      </c>
      <c r="D85" s="0" t="n">
        <v>5</v>
      </c>
      <c r="E85" s="0" t="s">
        <v>261</v>
      </c>
      <c r="F85" s="39" t="n">
        <f aca="false">SUMPRODUCT((ISNUMBER(SEARCH("{"&amp;D85&amp;",",INDEX(Rohdaten!$A$2:$GG$19999,,MATCH(C85,Rohdaten!$1:$1,)))))+(ISNUMBER(SEARCH(","&amp;D85&amp;",",INDEX(Rohdaten!$A$2:$GG$19999,,MATCH(C85,Rohdaten!$1:$1,)))))*1)</f>
        <v>0</v>
      </c>
      <c r="G85" s="7" t="str">
        <f aca="false">IF(MATCH(C85,$C:$C,0)=ROW(C85),SUM(F85:F97),"")</f>
        <v/>
      </c>
    </row>
    <row r="86" customFormat="false" ht="15" hidden="false" customHeight="false" outlineLevel="0" collapsed="false">
      <c r="C86" s="0" t="s">
        <v>253</v>
      </c>
      <c r="D86" s="0" t="n">
        <v>6</v>
      </c>
      <c r="E86" s="0" t="s">
        <v>262</v>
      </c>
      <c r="F86" s="39" t="n">
        <f aca="false">SUMPRODUCT((ISNUMBER(SEARCH("{"&amp;D86&amp;",",INDEX(Rohdaten!$A$2:$GG$19999,,MATCH(C86,Rohdaten!$1:$1,)))))+(ISNUMBER(SEARCH(","&amp;D86&amp;",",INDEX(Rohdaten!$A$2:$GG$19999,,MATCH(C86,Rohdaten!$1:$1,)))))*1)</f>
        <v>0</v>
      </c>
      <c r="G86" s="7" t="str">
        <f aca="false">IF(MATCH(C86,$C:$C,0)=ROW(C86),SUM(F86:F98),"")</f>
        <v/>
      </c>
    </row>
    <row r="87" customFormat="false" ht="15" hidden="false" customHeight="false" outlineLevel="0" collapsed="false">
      <c r="C87" s="0" t="s">
        <v>253</v>
      </c>
      <c r="D87" s="0" t="n">
        <v>7</v>
      </c>
      <c r="E87" s="0" t="s">
        <v>263</v>
      </c>
      <c r="F87" s="39" t="n">
        <f aca="false">SUMPRODUCT((ISNUMBER(SEARCH("{"&amp;D87&amp;",",INDEX(Rohdaten!$A$2:$GG$19999,,MATCH(C87,Rohdaten!$1:$1,)))))+(ISNUMBER(SEARCH(","&amp;D87&amp;",",INDEX(Rohdaten!$A$2:$GG$19999,,MATCH(C87,Rohdaten!$1:$1,)))))*1)</f>
        <v>0</v>
      </c>
      <c r="G87" s="7" t="str">
        <f aca="false">IF(MATCH(C87,$C:$C,0)=ROW(C87),SUM(F87:F99),"")</f>
        <v/>
      </c>
    </row>
    <row r="88" customFormat="false" ht="15" hidden="false" customHeight="false" outlineLevel="0" collapsed="false">
      <c r="C88" s="0" t="s">
        <v>253</v>
      </c>
      <c r="D88" s="0" t="n">
        <v>8</v>
      </c>
      <c r="E88" s="0" t="s">
        <v>264</v>
      </c>
      <c r="F88" s="39" t="n">
        <f aca="false">SUMPRODUCT((ISNUMBER(SEARCH("{"&amp;D88&amp;",",INDEX(Rohdaten!$A$2:$GG$19999,,MATCH(C88,Rohdaten!$1:$1,)))))+(ISNUMBER(SEARCH(","&amp;D88&amp;",",INDEX(Rohdaten!$A$2:$GG$19999,,MATCH(C88,Rohdaten!$1:$1,)))))*1)</f>
        <v>0</v>
      </c>
      <c r="G88" s="7" t="str">
        <f aca="false">IF(MATCH(C88,$C:$C,0)=ROW(C88),SUM(F88:F99),"")</f>
        <v/>
      </c>
    </row>
    <row r="89" customFormat="false" ht="15" hidden="false" customHeight="false" outlineLevel="0" collapsed="false">
      <c r="C89" s="0" t="s">
        <v>253</v>
      </c>
      <c r="D89" s="0" t="n">
        <v>9</v>
      </c>
      <c r="E89" s="0" t="s">
        <v>265</v>
      </c>
      <c r="F89" s="39" t="n">
        <f aca="false">SUMPRODUCT((ISNUMBER(SEARCH("{"&amp;D89&amp;",",INDEX(Rohdaten!$A$2:$GG$19999,,MATCH(C89,Rohdaten!$1:$1,)))))+(ISNUMBER(SEARCH(","&amp;D89&amp;",",INDEX(Rohdaten!$A$2:$GG$19999,,MATCH(C89,Rohdaten!$1:$1,)))))*1)</f>
        <v>0</v>
      </c>
      <c r="G89" s="7" t="str">
        <f aca="false">IF(MATCH(C89,$C:$C,0)=ROW(C89),SUM(F89:F100),"")</f>
        <v/>
      </c>
    </row>
    <row r="90" customFormat="false" ht="15" hidden="false" customHeight="false" outlineLevel="0" collapsed="false">
      <c r="B90" s="28" t="s">
        <v>266</v>
      </c>
      <c r="C90" s="0" t="s">
        <v>267</v>
      </c>
      <c r="E90" s="0" t="s">
        <v>268</v>
      </c>
      <c r="F90" s="0" t="n">
        <f aca="false">SUMPRODUCT((INDEX(Rohdaten!$A$2:$GG$19999,,MATCH(C90,Rohdaten!$1:$1,))&amp;""=D90&amp;"")*(Rohdaten!$A$2:$A$19999&lt;&gt;""))</f>
        <v>0</v>
      </c>
      <c r="G90" s="7" t="n">
        <f aca="false">IF(MATCH(C90,$C:$C,0)=ROW(C90),SUM(F90:F94),"")</f>
        <v>0</v>
      </c>
    </row>
    <row r="91" customFormat="false" ht="15" hidden="false" customHeight="false" outlineLevel="0" collapsed="false">
      <c r="C91" s="0" t="s">
        <v>267</v>
      </c>
      <c r="D91" s="0" t="n">
        <v>1</v>
      </c>
      <c r="E91" s="0" t="s">
        <v>269</v>
      </c>
      <c r="F91" s="0" t="n">
        <f aca="false">SUMPRODUCT((INDEX(Rohdaten!$A$2:$GG$19999,,MATCH(C91,Rohdaten!$1:$1,))&amp;""=D91&amp;"")*(Rohdaten!$A$2:$A$19999&lt;&gt;""))</f>
        <v>0</v>
      </c>
      <c r="G91" s="7" t="str">
        <f aca="false">IF(MATCH(C91,$C:$C,0)=ROW(C91),SUM(F91:F102),"")</f>
        <v/>
      </c>
    </row>
    <row r="92" customFormat="false" ht="15" hidden="false" customHeight="false" outlineLevel="0" collapsed="false">
      <c r="C92" s="0" t="s">
        <v>267</v>
      </c>
      <c r="D92" s="0" t="n">
        <v>2</v>
      </c>
      <c r="E92" s="0" t="s">
        <v>270</v>
      </c>
      <c r="F92" s="0" t="n">
        <f aca="false">SUMPRODUCT((INDEX(Rohdaten!$A$2:$GG$19999,,MATCH(C92,Rohdaten!$1:$1,))&amp;""=D92&amp;"")*(Rohdaten!$A$2:$A$19999&lt;&gt;""))</f>
        <v>0</v>
      </c>
      <c r="G92" s="7" t="str">
        <f aca="false">IF(MATCH(C92,$C:$C,0)=ROW(C92),SUM(F92:F103),"")</f>
        <v/>
      </c>
    </row>
    <row r="93" customFormat="false" ht="15" hidden="false" customHeight="false" outlineLevel="0" collapsed="false">
      <c r="C93" s="0" t="s">
        <v>267</v>
      </c>
      <c r="D93" s="0" t="n">
        <v>3</v>
      </c>
      <c r="E93" s="0" t="s">
        <v>271</v>
      </c>
      <c r="F93" s="0" t="n">
        <f aca="false">SUMPRODUCT((INDEX(Rohdaten!$A$2:$GG$19999,,MATCH(C93,Rohdaten!$1:$1,))&amp;""=D93&amp;"")*(Rohdaten!$A$2:$A$19999&lt;&gt;""))</f>
        <v>0</v>
      </c>
      <c r="G93" s="7" t="str">
        <f aca="false">IF(MATCH(C93,$C:$C,0)=ROW(C93),SUM(F93:F104),"")</f>
        <v/>
      </c>
    </row>
    <row r="94" customFormat="false" ht="15" hidden="false" customHeight="false" outlineLevel="0" collapsed="false">
      <c r="C94" s="0" t="s">
        <v>267</v>
      </c>
      <c r="D94" s="0" t="n">
        <v>4</v>
      </c>
      <c r="E94" s="0" t="s">
        <v>272</v>
      </c>
      <c r="F94" s="0" t="n">
        <f aca="false">SUMPRODUCT((INDEX(Rohdaten!$A$2:$GG$19999,,MATCH(C94,Rohdaten!$1:$1,))&amp;""=D94&amp;"")*(Rohdaten!$A$2:$A$19999&lt;&gt;""))</f>
        <v>0</v>
      </c>
      <c r="G94" s="7" t="str">
        <f aca="false">IF(MATCH(C94,$C:$C,0)=ROW(C94),SUM(F94:F105),"")</f>
        <v/>
      </c>
    </row>
    <row r="95" customFormat="false" ht="15" hidden="false" customHeight="false" outlineLevel="0" collapsed="false">
      <c r="B95" s="28" t="s">
        <v>273</v>
      </c>
      <c r="C95" s="0" t="s">
        <v>274</v>
      </c>
      <c r="E95" s="0" t="s">
        <v>268</v>
      </c>
      <c r="F95" s="0" t="n">
        <f aca="false">SUMPRODUCT((INDEX(Rohdaten!$A$2:$GG$19999,,MATCH(C95,Rohdaten!$1:$1,))&amp;""=D95&amp;"")*(Rohdaten!$A$2:$A$19999&lt;&gt;""))</f>
        <v>0</v>
      </c>
      <c r="G95" s="7" t="n">
        <f aca="false">IF(MATCH(C95,$C:$C,0)=ROW(C95),SUM(F95:F99),"")</f>
        <v>0</v>
      </c>
    </row>
    <row r="96" customFormat="false" ht="15" hidden="false" customHeight="false" outlineLevel="0" collapsed="false">
      <c r="C96" s="0" t="s">
        <v>274</v>
      </c>
      <c r="D96" s="0" t="n">
        <v>1</v>
      </c>
      <c r="E96" s="0" t="s">
        <v>275</v>
      </c>
      <c r="F96" s="0" t="n">
        <f aca="false">SUMPRODUCT((INDEX(Rohdaten!$A$2:$GG$19999,,MATCH(C96,Rohdaten!$1:$1,))&amp;""=D96&amp;"")*(Rohdaten!$A$2:$A$19999&lt;&gt;""))</f>
        <v>0</v>
      </c>
      <c r="G96" s="7" t="str">
        <f aca="false">IF(MATCH(C96,$C:$C,0)=ROW(C96),SUM(F96:F99),"")</f>
        <v/>
      </c>
    </row>
    <row r="97" customFormat="false" ht="15" hidden="false" customHeight="false" outlineLevel="0" collapsed="false">
      <c r="C97" s="0" t="s">
        <v>274</v>
      </c>
      <c r="D97" s="0" t="n">
        <v>2</v>
      </c>
      <c r="E97" s="0" t="s">
        <v>276</v>
      </c>
      <c r="F97" s="0" t="n">
        <f aca="false">SUMPRODUCT((INDEX(Rohdaten!$A$2:$GG$19999,,MATCH(C97,Rohdaten!$1:$1,))&amp;""=D97&amp;"")*(Rohdaten!$A$2:$A$19999&lt;&gt;""))</f>
        <v>0</v>
      </c>
      <c r="G97" s="7" t="str">
        <f aca="false">IF(MATCH(C97,$C:$C,0)=ROW(C97),SUM(F97:F100),"")</f>
        <v/>
      </c>
    </row>
    <row r="98" customFormat="false" ht="15" hidden="false" customHeight="false" outlineLevel="0" collapsed="false">
      <c r="C98" s="0" t="s">
        <v>274</v>
      </c>
      <c r="D98" s="0" t="n">
        <v>3</v>
      </c>
      <c r="E98" s="0" t="s">
        <v>277</v>
      </c>
      <c r="F98" s="0" t="n">
        <f aca="false">SUMPRODUCT((INDEX(Rohdaten!$A$2:$GG$19999,,MATCH(C98,Rohdaten!$1:$1,))&amp;""=D98&amp;"")*(Rohdaten!$A$2:$A$19999&lt;&gt;""))</f>
        <v>0</v>
      </c>
      <c r="G98" s="7" t="str">
        <f aca="false">IF(MATCH(C98,$C:$C,0)=ROW(C98),SUM(F98:F101),"")</f>
        <v/>
      </c>
    </row>
    <row r="99" customFormat="false" ht="15" hidden="false" customHeight="false" outlineLevel="0" collapsed="false">
      <c r="C99" s="0" t="s">
        <v>274</v>
      </c>
      <c r="D99" s="0" t="n">
        <v>4</v>
      </c>
      <c r="E99" s="0" t="s">
        <v>278</v>
      </c>
      <c r="F99" s="0" t="n">
        <f aca="false">SUMPRODUCT((INDEX(Rohdaten!$A$2:$GG$19999,,MATCH(C99,Rohdaten!$1:$1,))&amp;""=D99&amp;"")*(Rohdaten!$A$2:$A$19999&lt;&gt;""))</f>
        <v>0</v>
      </c>
      <c r="G99" s="7" t="str">
        <f aca="false">IF(MATCH(C99,$C:$C,0)=ROW(C99),SUM(F99:F102),"")</f>
        <v/>
      </c>
    </row>
    <row r="100" customFormat="false" ht="15" hidden="false" customHeight="false" outlineLevel="0" collapsed="false">
      <c r="B100" s="28" t="s">
        <v>279</v>
      </c>
      <c r="C100" s="0" t="s">
        <v>280</v>
      </c>
      <c r="D100" s="0" t="n">
        <v>1</v>
      </c>
      <c r="E100" s="0" t="s">
        <v>281</v>
      </c>
      <c r="F100" s="0" t="n">
        <f aca="false">SUMPRODUCT((INDEX(Rohdaten!$A$2:$GG$19999,,MATCH(C100,Rohdaten!$1:$1,))&amp;""=D100&amp;"")+(INDEX(Rohdaten!$A$2:$GG$19999,,MATCH(C100,Rohdaten!$1:$1,))&amp;""=$B$101&amp;"")+(INDEX(Rohdaten!$A$2:$GG$19999,,MATCH($B$102,Rohdaten!$1:$1,))&amp;""=D100&amp;""))</f>
        <v>0</v>
      </c>
      <c r="G100" s="7" t="n">
        <f aca="false">IF(MATCH(C100,$C:$C,0)=ROW(C100),SUM(F100:F112),"")</f>
        <v>0</v>
      </c>
      <c r="H100" s="44" t="s">
        <v>282</v>
      </c>
    </row>
    <row r="101" customFormat="false" ht="15" hidden="false" customHeight="false" outlineLevel="0" collapsed="false">
      <c r="B101" s="23" t="s">
        <v>283</v>
      </c>
      <c r="C101" s="0" t="s">
        <v>280</v>
      </c>
      <c r="D101" s="0" t="n">
        <v>10</v>
      </c>
      <c r="E101" s="0" t="s">
        <v>284</v>
      </c>
      <c r="F101" s="0" t="n">
        <f aca="false">SUMPRODUCT((INDEX(Rohdaten!$A$2:$GG$19999,,MATCH(C101,Rohdaten!$1:$1,))&amp;""=D101&amp;"")+(INDEX(Rohdaten!$A$2:$GG$19999,,MATCH(C101,Rohdaten!$1:$1,))&amp;""=$B$101&amp;"")+(INDEX(Rohdaten!$A$2:$GG$19999,,MATCH($B$102,Rohdaten!$1:$1,))&amp;""=D101&amp;""))</f>
        <v>0</v>
      </c>
      <c r="G101" s="7" t="str">
        <f aca="false">IF(MATCH(C101,$C:$C,0)=ROW(C101),SUM(F101:F105),"")</f>
        <v/>
      </c>
    </row>
    <row r="102" customFormat="false" ht="15" hidden="false" customHeight="false" outlineLevel="0" collapsed="false">
      <c r="B102" s="23" t="s">
        <v>285</v>
      </c>
      <c r="C102" s="0" t="s">
        <v>280</v>
      </c>
      <c r="D102" s="0" t="n">
        <v>11</v>
      </c>
      <c r="E102" s="0" t="s">
        <v>286</v>
      </c>
      <c r="F102" s="0" t="n">
        <f aca="false">SUMPRODUCT((INDEX(Rohdaten!$A$2:$GG$19999,,MATCH(C102,Rohdaten!$1:$1,))&amp;""=D102&amp;"")+(INDEX(Rohdaten!$A$2:$GG$19999,,MATCH(C102,Rohdaten!$1:$1,))&amp;""=$B$101&amp;"")+(INDEX(Rohdaten!$A$2:$GG$19999,,MATCH($B$102,Rohdaten!$1:$1,))&amp;""=D102&amp;""))</f>
        <v>0</v>
      </c>
      <c r="G102" s="7" t="str">
        <f aca="false">IF(MATCH(C102,$C:$C,0)=ROW(C102),SUM(F102:F106),"")</f>
        <v/>
      </c>
    </row>
    <row r="103" customFormat="false" ht="15" hidden="false" customHeight="false" outlineLevel="0" collapsed="false">
      <c r="C103" s="0" t="s">
        <v>280</v>
      </c>
      <c r="D103" s="0" t="n">
        <v>12</v>
      </c>
      <c r="E103" s="0" t="s">
        <v>287</v>
      </c>
      <c r="F103" s="0" t="n">
        <f aca="false">SUMPRODUCT((INDEX(Rohdaten!$A$2:$GG$19999,,MATCH(C103,Rohdaten!$1:$1,))&amp;""=D103&amp;"")+(INDEX(Rohdaten!$A$2:$GG$19999,,MATCH(C103,Rohdaten!$1:$1,))&amp;""=$B$101&amp;"")+(INDEX(Rohdaten!$A$2:$GG$19999,,MATCH($B$102,Rohdaten!$1:$1,))&amp;""=D103&amp;""))</f>
        <v>0</v>
      </c>
      <c r="G103" s="7" t="str">
        <f aca="false">IF(MATCH(C103,$C:$C,0)=ROW(C103),SUM(F103:F107),"")</f>
        <v/>
      </c>
    </row>
    <row r="104" customFormat="false" ht="15" hidden="false" customHeight="false" outlineLevel="0" collapsed="false">
      <c r="C104" s="0" t="s">
        <v>280</v>
      </c>
      <c r="D104" s="0" t="n">
        <v>13</v>
      </c>
      <c r="E104" s="0" t="s">
        <v>288</v>
      </c>
      <c r="F104" s="0" t="n">
        <f aca="false">SUMPRODUCT((INDEX(Rohdaten!$A$2:$GG$19999,,MATCH(C104,Rohdaten!$1:$1,))&amp;""=D104&amp;"")+(INDEX(Rohdaten!$A$2:$GG$19999,,MATCH(C104,Rohdaten!$1:$1,))&amp;""=$B$101&amp;"")+(INDEX(Rohdaten!$A$2:$GG$19999,,MATCH($B$102,Rohdaten!$1:$1,))&amp;""=D104&amp;""))</f>
        <v>0</v>
      </c>
      <c r="G104" s="7" t="str">
        <f aca="false">IF(MATCH(C104,$C:$C,0)=ROW(C104),SUM(F104:F108),"")</f>
        <v/>
      </c>
    </row>
    <row r="105" customFormat="false" ht="15" hidden="false" customHeight="false" outlineLevel="0" collapsed="false">
      <c r="C105" s="0" t="s">
        <v>280</v>
      </c>
      <c r="D105" s="0" t="n">
        <v>2</v>
      </c>
      <c r="E105" s="0" t="s">
        <v>289</v>
      </c>
      <c r="F105" s="0" t="n">
        <f aca="false">SUMPRODUCT((INDEX(Rohdaten!$A$2:$GG$19999,,MATCH(C105,Rohdaten!$1:$1,))&amp;""=D105&amp;"")+(INDEX(Rohdaten!$A$2:$GG$19999,,MATCH(C105,Rohdaten!$1:$1,))&amp;""=$B$101&amp;"")+(INDEX(Rohdaten!$A$2:$GG$19999,,MATCH($B$102,Rohdaten!$1:$1,))&amp;""=D105&amp;""))</f>
        <v>0</v>
      </c>
      <c r="G105" s="7" t="str">
        <f aca="false">IF(MATCH(C105,$C:$C,0)=ROW(C105),SUM(F105:F109),"")</f>
        <v/>
      </c>
    </row>
    <row r="106" customFormat="false" ht="15" hidden="false" customHeight="false" outlineLevel="0" collapsed="false">
      <c r="C106" s="0" t="s">
        <v>280</v>
      </c>
      <c r="D106" s="0" t="n">
        <v>3</v>
      </c>
      <c r="E106" s="0" t="s">
        <v>290</v>
      </c>
      <c r="F106" s="0" t="n">
        <f aca="false">SUMPRODUCT((INDEX(Rohdaten!$A$2:$GG$19999,,MATCH(C106,Rohdaten!$1:$1,))&amp;""=D106&amp;"")+(INDEX(Rohdaten!$A$2:$GG$19999,,MATCH(C106,Rohdaten!$1:$1,))&amp;""=$B$101&amp;"")+(INDEX(Rohdaten!$A$2:$GG$19999,,MATCH($B$102,Rohdaten!$1:$1,))&amp;""=D106&amp;""))</f>
        <v>0</v>
      </c>
      <c r="G106" s="7" t="str">
        <f aca="false">IF(MATCH(C106,$C:$C,0)=ROW(C106),SUM(F106:F110),"")</f>
        <v/>
      </c>
    </row>
    <row r="107" customFormat="false" ht="15" hidden="false" customHeight="false" outlineLevel="0" collapsed="false">
      <c r="C107" s="0" t="s">
        <v>280</v>
      </c>
      <c r="D107" s="0" t="n">
        <v>4</v>
      </c>
      <c r="E107" s="0" t="s">
        <v>291</v>
      </c>
      <c r="F107" s="0" t="n">
        <f aca="false">SUMPRODUCT((INDEX(Rohdaten!$A$2:$GG$19999,,MATCH(C107,Rohdaten!$1:$1,))&amp;""=D107&amp;"")+(INDEX(Rohdaten!$A$2:$GG$19999,,MATCH(C107,Rohdaten!$1:$1,))&amp;""=$B$101&amp;"")+(INDEX(Rohdaten!$A$2:$GG$19999,,MATCH($B$102,Rohdaten!$1:$1,))&amp;""=D107&amp;""))</f>
        <v>0</v>
      </c>
      <c r="G107" s="7" t="str">
        <f aca="false">IF(MATCH(C107,$C:$C,0)=ROW(C107),SUM(F107:F111),"")</f>
        <v/>
      </c>
    </row>
    <row r="108" customFormat="false" ht="15" hidden="false" customHeight="false" outlineLevel="0" collapsed="false">
      <c r="C108" s="0" t="s">
        <v>280</v>
      </c>
      <c r="D108" s="0" t="n">
        <v>5</v>
      </c>
      <c r="E108" s="0" t="s">
        <v>292</v>
      </c>
      <c r="F108" s="0" t="n">
        <f aca="false">SUMPRODUCT((INDEX(Rohdaten!$A$2:$GG$19999,,MATCH(C108,Rohdaten!$1:$1,))&amp;""=D108&amp;"")+(INDEX(Rohdaten!$A$2:$GG$19999,,MATCH(C108,Rohdaten!$1:$1,))&amp;""=$B$101&amp;"")+(INDEX(Rohdaten!$A$2:$GG$19999,,MATCH($B$102,Rohdaten!$1:$1,))&amp;""=D108&amp;""))</f>
        <v>0</v>
      </c>
      <c r="G108" s="7" t="str">
        <f aca="false">IF(MATCH(C108,$C:$C,0)=ROW(C108),SUM(F108:F112),"")</f>
        <v/>
      </c>
    </row>
    <row r="109" customFormat="false" ht="15" hidden="false" customHeight="false" outlineLevel="0" collapsed="false">
      <c r="C109" s="0" t="s">
        <v>280</v>
      </c>
      <c r="D109" s="0" t="n">
        <v>6</v>
      </c>
      <c r="E109" s="0" t="s">
        <v>199</v>
      </c>
      <c r="F109" s="0" t="n">
        <f aca="false">SUMPRODUCT((INDEX(Rohdaten!$A$2:$GG$19999,,MATCH(C109,Rohdaten!$1:$1,))&amp;""=D109&amp;"")+(INDEX(Rohdaten!$A$2:$GG$19999,,MATCH(C109,Rohdaten!$1:$1,))&amp;""=$B$101&amp;"")+(INDEX(Rohdaten!$A$2:$GG$19999,,MATCH($B$102,Rohdaten!$1:$1,))&amp;""=D109&amp;""))</f>
        <v>0</v>
      </c>
      <c r="G109" s="7" t="str">
        <f aca="false">IF(MATCH(C109,$C:$C,0)=ROW(C109),SUM(F109:F112),"")</f>
        <v/>
      </c>
    </row>
    <row r="110" customFormat="false" ht="15" hidden="false" customHeight="false" outlineLevel="0" collapsed="false">
      <c r="C110" s="0" t="s">
        <v>280</v>
      </c>
      <c r="D110" s="0" t="n">
        <v>7</v>
      </c>
      <c r="E110" s="0" t="s">
        <v>293</v>
      </c>
      <c r="F110" s="0" t="n">
        <f aca="false">SUMPRODUCT((INDEX(Rohdaten!$A$2:$GG$19999,,MATCH(C110,Rohdaten!$1:$1,))&amp;""=D110&amp;"")+(INDEX(Rohdaten!$A$2:$GG$19999,,MATCH(C110,Rohdaten!$1:$1,))&amp;""=$B$101&amp;"")+(INDEX(Rohdaten!$A$2:$GG$19999,,MATCH($B$102,Rohdaten!$1:$1,))&amp;""=D110&amp;""))</f>
        <v>0</v>
      </c>
      <c r="G110" s="7" t="str">
        <f aca="false">IF(MATCH(C110,$C:$C,0)=ROW(C110),SUM(F110:F113),"")</f>
        <v/>
      </c>
    </row>
    <row r="111" customFormat="false" ht="15" hidden="false" customHeight="false" outlineLevel="0" collapsed="false">
      <c r="C111" s="0" t="s">
        <v>280</v>
      </c>
      <c r="D111" s="0" t="n">
        <v>8</v>
      </c>
      <c r="E111" s="0" t="s">
        <v>294</v>
      </c>
      <c r="F111" s="0" t="n">
        <f aca="false">SUMPRODUCT((INDEX(Rohdaten!$A$2:$GG$19999,,MATCH(C111,Rohdaten!$1:$1,))&amp;""=D111&amp;"")+(INDEX(Rohdaten!$A$2:$GG$19999,,MATCH(C111,Rohdaten!$1:$1,))&amp;""=$B$101&amp;"")+(INDEX(Rohdaten!$A$2:$GG$19999,,MATCH($B$102,Rohdaten!$1:$1,))&amp;""=D111&amp;""))</f>
        <v>0</v>
      </c>
      <c r="G111" s="7" t="str">
        <f aca="false">IF(MATCH(C111,$C:$C,0)=ROW(C111),SUM(F111:F114),"")</f>
        <v/>
      </c>
    </row>
    <row r="112" customFormat="false" ht="15" hidden="false" customHeight="false" outlineLevel="0" collapsed="false">
      <c r="C112" s="0" t="s">
        <v>280</v>
      </c>
      <c r="D112" s="0" t="n">
        <v>9</v>
      </c>
      <c r="E112" s="0" t="s">
        <v>194</v>
      </c>
      <c r="F112" s="0" t="n">
        <f aca="false">SUMPRODUCT((INDEX(Rohdaten!$A$2:$GG$19999,,MATCH(C112,Rohdaten!$1:$1,))&amp;""=D112&amp;"")+(INDEX(Rohdaten!$A$2:$GG$19999,,MATCH(C112,Rohdaten!$1:$1,))&amp;""=$B$101&amp;"")+(INDEX(Rohdaten!$A$2:$GG$19999,,MATCH($B$102,Rohdaten!$1:$1,))&amp;""=D112&amp;""))</f>
        <v>0</v>
      </c>
      <c r="G112" s="7" t="str">
        <f aca="false">IF(MATCH(C112,$C:$C,0)=ROW(C112),SUM(F112:F115),"")</f>
        <v/>
      </c>
    </row>
    <row r="113" customFormat="false" ht="15" hidden="false" customHeight="false" outlineLevel="0" collapsed="false">
      <c r="B113" s="28" t="s">
        <v>295</v>
      </c>
      <c r="C113" s="0" t="s">
        <v>296</v>
      </c>
      <c r="D113" s="0" t="n">
        <v>1</v>
      </c>
      <c r="E113" s="0" t="s">
        <v>297</v>
      </c>
      <c r="F113" s="0" t="n">
        <f aca="false">SUMPRODUCT((INDEX(Rohdaten!$A$2:$GG$19999,,MATCH(C113,Rohdaten!$1:$1,))&amp;""=D113&amp;"")+(INDEX(Rohdaten!$A$2:$GG$19999,,MATCH(C113,Rohdaten!$1:$1,))&amp;""=$B$114&amp;"")+(INDEX(Rohdaten!$A$2:$GG$19999,,MATCH($B$115,Rohdaten!$1:$1,))&amp;""=D113&amp;""))</f>
        <v>0</v>
      </c>
      <c r="G113" s="7" t="n">
        <f aca="false">IF(MATCH(C113,$C:$C,0)=ROW(C113),SUM(F113:F117),"")</f>
        <v>0</v>
      </c>
      <c r="H113" s="44" t="s">
        <v>282</v>
      </c>
    </row>
    <row r="114" customFormat="false" ht="15" hidden="false" customHeight="false" outlineLevel="0" collapsed="false">
      <c r="B114" s="23" t="s">
        <v>298</v>
      </c>
      <c r="C114" s="0" t="s">
        <v>296</v>
      </c>
      <c r="D114" s="0" t="n">
        <v>2</v>
      </c>
      <c r="E114" s="0" t="s">
        <v>299</v>
      </c>
      <c r="F114" s="0" t="n">
        <f aca="false">SUMPRODUCT((INDEX(Rohdaten!$A$2:$GG$19999,,MATCH(C114,Rohdaten!$1:$1,))&amp;""=D114&amp;"")+(INDEX(Rohdaten!$A$2:$GG$19999,,MATCH(C114,Rohdaten!$1:$1,))&amp;""=$B$114&amp;"")+(INDEX(Rohdaten!$A$2:$GG$19999,,MATCH($B$115,Rohdaten!$1:$1,))&amp;""=D114&amp;""))</f>
        <v>0</v>
      </c>
      <c r="G114" s="7" t="str">
        <f aca="false">IF(MATCH(C114,$C:$C,0)=ROW(C114),SUM(F114:F118),"")</f>
        <v/>
      </c>
    </row>
    <row r="115" customFormat="false" ht="15" hidden="false" customHeight="false" outlineLevel="0" collapsed="false">
      <c r="B115" s="23" t="s">
        <v>300</v>
      </c>
      <c r="C115" s="0" t="s">
        <v>296</v>
      </c>
      <c r="D115" s="0" t="n">
        <v>3</v>
      </c>
      <c r="E115" s="0" t="s">
        <v>301</v>
      </c>
      <c r="F115" s="0" t="n">
        <f aca="false">SUMPRODUCT((INDEX(Rohdaten!$A$2:$GG$19999,,MATCH(C115,Rohdaten!$1:$1,))&amp;""=D115&amp;"")+(INDEX(Rohdaten!$A$2:$GG$19999,,MATCH(C115,Rohdaten!$1:$1,))&amp;""=$B$114&amp;"")+(INDEX(Rohdaten!$A$2:$GG$19999,,MATCH($B$115,Rohdaten!$1:$1,))&amp;""=D115&amp;""))</f>
        <v>0</v>
      </c>
      <c r="G115" s="7" t="str">
        <f aca="false">IF(MATCH(C115,$C:$C,0)=ROW(C115),SUM(F115:F119),"")</f>
        <v/>
      </c>
    </row>
    <row r="116" customFormat="false" ht="15" hidden="false" customHeight="false" outlineLevel="0" collapsed="false">
      <c r="C116" s="0" t="s">
        <v>296</v>
      </c>
      <c r="D116" s="0" t="n">
        <v>4</v>
      </c>
      <c r="E116" s="0" t="s">
        <v>302</v>
      </c>
      <c r="F116" s="0" t="n">
        <f aca="false">SUMPRODUCT((INDEX(Rohdaten!$A$2:$GG$19999,,MATCH(C116,Rohdaten!$1:$1,))&amp;""=D116&amp;"")+(INDEX(Rohdaten!$A$2:$GG$19999,,MATCH(C116,Rohdaten!$1:$1,))&amp;""=$B$114&amp;"")+(INDEX(Rohdaten!$A$2:$GG$19999,,MATCH($B$115,Rohdaten!$1:$1,))&amp;""=D116&amp;""))</f>
        <v>0</v>
      </c>
      <c r="G116" s="7" t="str">
        <f aca="false">IF(MATCH(C116,$C:$C,0)=ROW(C116),SUM(F116:F120),"")</f>
        <v/>
      </c>
    </row>
    <row r="117" customFormat="false" ht="15" hidden="false" customHeight="false" outlineLevel="0" collapsed="false">
      <c r="B117" s="28" t="s">
        <v>303</v>
      </c>
      <c r="C117" s="0" t="s">
        <v>304</v>
      </c>
      <c r="D117" s="0" t="n">
        <v>1</v>
      </c>
      <c r="E117" s="0" t="s">
        <v>305</v>
      </c>
      <c r="F117" s="39" t="n">
        <f aca="false">SUMPRODUCT((ISNUMBER(SEARCH("{"&amp;D117&amp;",",INDEX(Rohdaten!$A$2:$GG$19999,,MATCH(C117,Rohdaten!$1:$1,)))))+(ISNUMBER(SEARCH(","&amp;D117&amp;",",INDEX(Rohdaten!$A$2:$GG$19999,,MATCH(C117,Rohdaten!$1:$1,)))))*1)</f>
        <v>0</v>
      </c>
      <c r="G117" s="7" t="n">
        <f aca="false">IF(MATCH(C117,$C:$C,0)=ROW(C117),SUM(F117:F121),"")</f>
        <v>0</v>
      </c>
      <c r="H117" s="44" t="s">
        <v>193</v>
      </c>
    </row>
    <row r="118" customFormat="false" ht="15" hidden="false" customHeight="false" outlineLevel="0" collapsed="false">
      <c r="C118" s="0" t="s">
        <v>304</v>
      </c>
      <c r="D118" s="0" t="n">
        <v>2</v>
      </c>
      <c r="E118" s="0" t="s">
        <v>306</v>
      </c>
      <c r="F118" s="39" t="n">
        <f aca="false">SUMPRODUCT((ISNUMBER(SEARCH("{"&amp;D118&amp;",",INDEX(Rohdaten!$A$2:$GG$19999,,MATCH(C118,Rohdaten!$1:$1,)))))+(ISNUMBER(SEARCH(","&amp;D118&amp;",",INDEX(Rohdaten!$A$2:$GG$19999,,MATCH(C118,Rohdaten!$1:$1,)))))*1)</f>
        <v>0</v>
      </c>
      <c r="G118" s="7" t="str">
        <f aca="false">IF(MATCH(C118,$C:$C,0)=ROW(C118),SUM(F118:F122),"")</f>
        <v/>
      </c>
    </row>
    <row r="119" customFormat="false" ht="15" hidden="false" customHeight="false" outlineLevel="0" collapsed="false">
      <c r="C119" s="0" t="s">
        <v>304</v>
      </c>
      <c r="D119" s="0" t="n">
        <v>3</v>
      </c>
      <c r="E119" s="0" t="s">
        <v>307</v>
      </c>
      <c r="F119" s="39" t="n">
        <f aca="false">SUMPRODUCT((ISNUMBER(SEARCH("{"&amp;D119&amp;",",INDEX(Rohdaten!$A$2:$GG$19999,,MATCH(C119,Rohdaten!$1:$1,)))))+(ISNUMBER(SEARCH(","&amp;D119&amp;",",INDEX(Rohdaten!$A$2:$GG$19999,,MATCH(C119,Rohdaten!$1:$1,)))))*1)</f>
        <v>0</v>
      </c>
      <c r="G119" s="7" t="str">
        <f aca="false">IF(MATCH(C119,$C:$C,0)=ROW(C119),SUM(F119:F123),"")</f>
        <v/>
      </c>
    </row>
    <row r="120" customFormat="false" ht="15" hidden="false" customHeight="false" outlineLevel="0" collapsed="false">
      <c r="C120" s="0" t="s">
        <v>304</v>
      </c>
      <c r="D120" s="0" t="n">
        <v>4</v>
      </c>
      <c r="E120" s="0" t="s">
        <v>308</v>
      </c>
      <c r="F120" s="39" t="n">
        <f aca="false">SUMPRODUCT((ISNUMBER(SEARCH("{"&amp;D120&amp;",",INDEX(Rohdaten!$A$2:$GG$19999,,MATCH(C120,Rohdaten!$1:$1,)))))+(ISNUMBER(SEARCH(","&amp;D120&amp;",",INDEX(Rohdaten!$A$2:$GG$19999,,MATCH(C120,Rohdaten!$1:$1,)))))*1)</f>
        <v>0</v>
      </c>
      <c r="G120" s="7" t="str">
        <f aca="false">IF(MATCH(C120,$C:$C,0)=ROW(C120),SUM(F120:F124),"")</f>
        <v/>
      </c>
    </row>
    <row r="121" customFormat="false" ht="15" hidden="false" customHeight="false" outlineLevel="0" collapsed="false">
      <c r="C121" s="0" t="s">
        <v>304</v>
      </c>
      <c r="D121" s="0" t="n">
        <v>5</v>
      </c>
      <c r="E121" s="0" t="s">
        <v>203</v>
      </c>
      <c r="F121" s="39" t="n">
        <f aca="false">SUMPRODUCT((ISNUMBER(SEARCH("{"&amp;D121&amp;",",INDEX(Rohdaten!$A$2:$GG$19999,,MATCH(C121,Rohdaten!$1:$1,)))))+(ISNUMBER(SEARCH(","&amp;D121&amp;",",INDEX(Rohdaten!$A$2:$GG$19999,,MATCH(C121,Rohdaten!$1:$1,)))))*1)</f>
        <v>0</v>
      </c>
      <c r="G121" s="7" t="str">
        <f aca="false">IF(MATCH(C121,$C:$C,0)=ROW(C121),SUM(F121:F125),"")</f>
        <v/>
      </c>
    </row>
    <row r="122" customFormat="false" ht="15" hidden="false" customHeight="false" outlineLevel="0" collapsed="false">
      <c r="A122" s="28" t="s">
        <v>309</v>
      </c>
      <c r="B122" s="28" t="s">
        <v>310</v>
      </c>
      <c r="C122" s="0" t="s">
        <v>311</v>
      </c>
      <c r="E122" s="0" t="s">
        <v>268</v>
      </c>
      <c r="F122" s="0" t="n">
        <f aca="false">SUMPRODUCT((INDEX(Rohdaten!$A$2:$GG$19999,,MATCH(C122,Rohdaten!$1:$1,))&amp;""=D122&amp;"")*(Rohdaten!$A$2:$A$19999&lt;&gt;""))</f>
        <v>0</v>
      </c>
      <c r="G122" s="5" t="n">
        <f aca="false">IF(MATCH(C122,$C:$C,0)=ROW(C122),SUM(F122:F127),"")</f>
        <v>0</v>
      </c>
    </row>
    <row r="123" customFormat="false" ht="15" hidden="false" customHeight="false" outlineLevel="0" collapsed="false">
      <c r="C123" s="0" t="s">
        <v>311</v>
      </c>
      <c r="D123" s="0" t="n">
        <v>1</v>
      </c>
      <c r="E123" s="0" t="s">
        <v>312</v>
      </c>
      <c r="F123" s="0" t="n">
        <f aca="false">SUMPRODUCT((INDEX(Rohdaten!$A$2:$GG$19999,,MATCH(C123,Rohdaten!$1:$1,))&amp;""=D123&amp;"")*(Rohdaten!$A$2:$A$19999&lt;&gt;""))</f>
        <v>0</v>
      </c>
      <c r="G123" s="45" t="e">
        <f aca="false">F123/$G$122</f>
        <v>#DIV/0!</v>
      </c>
    </row>
    <row r="124" customFormat="false" ht="15" hidden="false" customHeight="false" outlineLevel="0" collapsed="false">
      <c r="C124" s="0" t="s">
        <v>311</v>
      </c>
      <c r="D124" s="0" t="n">
        <v>2</v>
      </c>
      <c r="E124" s="0" t="s">
        <v>313</v>
      </c>
      <c r="F124" s="0" t="n">
        <f aca="false">SUMPRODUCT((INDEX(Rohdaten!$A$2:$GG$19999,,MATCH(C124,Rohdaten!$1:$1,))&amp;""=D124&amp;"")*(Rohdaten!$A$2:$A$19999&lt;&gt;""))</f>
        <v>0</v>
      </c>
      <c r="G124" s="45" t="e">
        <f aca="false">F124/$G$122</f>
        <v>#DIV/0!</v>
      </c>
    </row>
    <row r="125" customFormat="false" ht="15" hidden="false" customHeight="false" outlineLevel="0" collapsed="false">
      <c r="C125" s="0" t="s">
        <v>311</v>
      </c>
      <c r="D125" s="0" t="n">
        <v>3</v>
      </c>
      <c r="E125" s="0" t="s">
        <v>314</v>
      </c>
      <c r="F125" s="0" t="n">
        <f aca="false">SUMPRODUCT((INDEX(Rohdaten!$A$2:$GG$19999,,MATCH(C125,Rohdaten!$1:$1,))&amp;""=D125&amp;"")*(Rohdaten!$A$2:$A$19999&lt;&gt;""))</f>
        <v>0</v>
      </c>
      <c r="G125" s="45" t="e">
        <f aca="false">F125/$G$122</f>
        <v>#DIV/0!</v>
      </c>
    </row>
    <row r="126" customFormat="false" ht="15" hidden="false" customHeight="false" outlineLevel="0" collapsed="false">
      <c r="C126" s="0" t="s">
        <v>311</v>
      </c>
      <c r="D126" s="0" t="n">
        <v>4</v>
      </c>
      <c r="E126" s="0" t="s">
        <v>315</v>
      </c>
      <c r="F126" s="0" t="n">
        <f aca="false">SUMPRODUCT((INDEX(Rohdaten!$A$2:$GG$19999,,MATCH(C126,Rohdaten!$1:$1,))&amp;""=D126&amp;"")*(Rohdaten!$A$2:$A$19999&lt;&gt;""))</f>
        <v>0</v>
      </c>
      <c r="G126" s="45" t="e">
        <f aca="false">F126/$G$122</f>
        <v>#DIV/0!</v>
      </c>
    </row>
    <row r="127" customFormat="false" ht="15" hidden="false" customHeight="false" outlineLevel="0" collapsed="false">
      <c r="C127" s="0" t="s">
        <v>311</v>
      </c>
      <c r="D127" s="0" t="n">
        <v>6</v>
      </c>
      <c r="E127" s="0" t="s">
        <v>316</v>
      </c>
      <c r="F127" s="0" t="n">
        <f aca="false">SUMPRODUCT((INDEX(Rohdaten!$A$2:$GG$19999,,MATCH(C127,Rohdaten!$1:$1,))&amp;""=D127&amp;"")*(Rohdaten!$A$2:$A$19999&lt;&gt;""))</f>
        <v>0</v>
      </c>
      <c r="G127" s="45" t="e">
        <f aca="false">F127/$G$122</f>
        <v>#DIV/0!</v>
      </c>
    </row>
    <row r="128" customFormat="false" ht="15" hidden="false" customHeight="false" outlineLevel="0" collapsed="false">
      <c r="B128" s="28" t="s">
        <v>317</v>
      </c>
      <c r="C128" s="0" t="s">
        <v>318</v>
      </c>
      <c r="E128" s="0" t="s">
        <v>268</v>
      </c>
      <c r="F128" s="0" t="n">
        <f aca="false">SUMPRODUCT((INDEX(Rohdaten!$A$2:$GG$19999,,MATCH(C128,Rohdaten!$1:$1,))&amp;""=D128&amp;"")*(Rohdaten!$A$2:$A$19999&lt;&gt;""))</f>
        <v>0</v>
      </c>
      <c r="G128" s="5" t="n">
        <f aca="false">IF(MATCH(C128,$C:$C,0)=ROW(C128),SUM(F128:F133),"")</f>
        <v>0</v>
      </c>
    </row>
    <row r="129" customFormat="false" ht="15" hidden="false" customHeight="false" outlineLevel="0" collapsed="false">
      <c r="C129" s="0" t="s">
        <v>318</v>
      </c>
      <c r="D129" s="0" t="n">
        <v>1</v>
      </c>
      <c r="E129" s="0" t="s">
        <v>312</v>
      </c>
      <c r="F129" s="0" t="n">
        <f aca="false">SUMPRODUCT((INDEX(Rohdaten!$A$2:$GG$19999,,MATCH(C129,Rohdaten!$1:$1,))&amp;""=D129&amp;"")*(Rohdaten!$A$2:$A$19999&lt;&gt;""))</f>
        <v>0</v>
      </c>
      <c r="G129" s="45" t="e">
        <f aca="false">F129/$G$122</f>
        <v>#DIV/0!</v>
      </c>
    </row>
    <row r="130" customFormat="false" ht="15" hidden="false" customHeight="false" outlineLevel="0" collapsed="false">
      <c r="C130" s="0" t="s">
        <v>318</v>
      </c>
      <c r="D130" s="0" t="n">
        <v>2</v>
      </c>
      <c r="E130" s="0" t="s">
        <v>313</v>
      </c>
      <c r="F130" s="0" t="n">
        <f aca="false">SUMPRODUCT((INDEX(Rohdaten!$A$2:$GG$19999,,MATCH(C130,Rohdaten!$1:$1,))&amp;""=D130&amp;"")*(Rohdaten!$A$2:$A$19999&lt;&gt;""))</f>
        <v>0</v>
      </c>
      <c r="G130" s="45" t="e">
        <f aca="false">F130/$G$122</f>
        <v>#DIV/0!</v>
      </c>
    </row>
    <row r="131" customFormat="false" ht="15" hidden="false" customHeight="false" outlineLevel="0" collapsed="false">
      <c r="C131" s="0" t="s">
        <v>318</v>
      </c>
      <c r="D131" s="0" t="n">
        <v>3</v>
      </c>
      <c r="E131" s="0" t="s">
        <v>314</v>
      </c>
      <c r="F131" s="0" t="n">
        <f aca="false">SUMPRODUCT((INDEX(Rohdaten!$A$2:$GG$19999,,MATCH(C131,Rohdaten!$1:$1,))&amp;""=D131&amp;"")*(Rohdaten!$A$2:$A$19999&lt;&gt;""))</f>
        <v>0</v>
      </c>
      <c r="G131" s="45" t="e">
        <f aca="false">F131/$G$122</f>
        <v>#DIV/0!</v>
      </c>
    </row>
    <row r="132" customFormat="false" ht="15" hidden="false" customHeight="false" outlineLevel="0" collapsed="false">
      <c r="C132" s="0" t="s">
        <v>318</v>
      </c>
      <c r="D132" s="0" t="n">
        <v>4</v>
      </c>
      <c r="E132" s="0" t="s">
        <v>315</v>
      </c>
      <c r="F132" s="0" t="n">
        <f aca="false">SUMPRODUCT((INDEX(Rohdaten!$A$2:$GG$19999,,MATCH(C132,Rohdaten!$1:$1,))&amp;""=D132&amp;"")*(Rohdaten!$A$2:$A$19999&lt;&gt;""))</f>
        <v>0</v>
      </c>
      <c r="G132" s="45" t="e">
        <f aca="false">F132/$G$122</f>
        <v>#DIV/0!</v>
      </c>
    </row>
    <row r="133" customFormat="false" ht="15" hidden="false" customHeight="false" outlineLevel="0" collapsed="false">
      <c r="C133" s="0" t="s">
        <v>318</v>
      </c>
      <c r="D133" s="0" t="n">
        <v>6</v>
      </c>
      <c r="E133" s="0" t="s">
        <v>316</v>
      </c>
      <c r="F133" s="0" t="n">
        <f aca="false">SUMPRODUCT((INDEX(Rohdaten!$A$2:$GG$19999,,MATCH(C133,Rohdaten!$1:$1,))&amp;""=D133&amp;"")*(Rohdaten!$A$2:$A$19999&lt;&gt;""))</f>
        <v>0</v>
      </c>
      <c r="G133" s="45" t="e">
        <f aca="false">F133/$G$122</f>
        <v>#DIV/0!</v>
      </c>
    </row>
    <row r="134" customFormat="false" ht="15" hidden="false" customHeight="false" outlineLevel="0" collapsed="false">
      <c r="B134" s="28" t="s">
        <v>319</v>
      </c>
      <c r="C134" s="0" t="s">
        <v>320</v>
      </c>
      <c r="E134" s="0" t="s">
        <v>268</v>
      </c>
      <c r="F134" s="0" t="n">
        <f aca="false">SUMPRODUCT((INDEX(Rohdaten!$A$2:$GG$19999,,MATCH(C134,Rohdaten!$1:$1,))&amp;""=D134&amp;"")*(Rohdaten!$A$2:$A$19999&lt;&gt;""))</f>
        <v>0</v>
      </c>
      <c r="G134" s="7" t="n">
        <f aca="false">IF(MATCH(C134,$C:$C,0)=ROW(C134),SUM(F134:F139),"")</f>
        <v>0</v>
      </c>
    </row>
    <row r="135" customFormat="false" ht="15" hidden="false" customHeight="false" outlineLevel="0" collapsed="false">
      <c r="C135" s="0" t="s">
        <v>320</v>
      </c>
      <c r="D135" s="0" t="n">
        <v>1</v>
      </c>
      <c r="E135" s="0" t="s">
        <v>312</v>
      </c>
      <c r="F135" s="0" t="n">
        <f aca="false">SUMPRODUCT((INDEX(Rohdaten!$A$2:$GG$19999,,MATCH(C135,Rohdaten!$1:$1,))&amp;""=D135&amp;"")*(Rohdaten!$A$2:$A$19999&lt;&gt;""))</f>
        <v>0</v>
      </c>
      <c r="G135" s="45" t="e">
        <f aca="false">F135/$G$122</f>
        <v>#DIV/0!</v>
      </c>
    </row>
    <row r="136" customFormat="false" ht="15" hidden="false" customHeight="false" outlineLevel="0" collapsed="false">
      <c r="C136" s="0" t="s">
        <v>320</v>
      </c>
      <c r="D136" s="0" t="n">
        <v>2</v>
      </c>
      <c r="E136" s="0" t="s">
        <v>313</v>
      </c>
      <c r="F136" s="0" t="n">
        <f aca="false">SUMPRODUCT((INDEX(Rohdaten!$A$2:$GG$19999,,MATCH(C136,Rohdaten!$1:$1,))&amp;""=D136&amp;"")*(Rohdaten!$A$2:$A$19999&lt;&gt;""))</f>
        <v>0</v>
      </c>
      <c r="G136" s="45" t="e">
        <f aca="false">F136/$G$122</f>
        <v>#DIV/0!</v>
      </c>
    </row>
    <row r="137" customFormat="false" ht="15" hidden="false" customHeight="false" outlineLevel="0" collapsed="false">
      <c r="C137" s="0" t="s">
        <v>320</v>
      </c>
      <c r="D137" s="0" t="n">
        <v>3</v>
      </c>
      <c r="E137" s="0" t="s">
        <v>314</v>
      </c>
      <c r="F137" s="0" t="n">
        <f aca="false">SUMPRODUCT((INDEX(Rohdaten!$A$2:$GG$19999,,MATCH(C137,Rohdaten!$1:$1,))&amp;""=D137&amp;"")*(Rohdaten!$A$2:$A$19999&lt;&gt;""))</f>
        <v>0</v>
      </c>
      <c r="G137" s="45" t="e">
        <f aca="false">F137/$G$122</f>
        <v>#DIV/0!</v>
      </c>
    </row>
    <row r="138" customFormat="false" ht="15" hidden="false" customHeight="false" outlineLevel="0" collapsed="false">
      <c r="C138" s="0" t="s">
        <v>320</v>
      </c>
      <c r="D138" s="0" t="n">
        <v>4</v>
      </c>
      <c r="E138" s="0" t="s">
        <v>315</v>
      </c>
      <c r="F138" s="0" t="n">
        <f aca="false">SUMPRODUCT((INDEX(Rohdaten!$A$2:$GG$19999,,MATCH(C138,Rohdaten!$1:$1,))&amp;""=D138&amp;"")*(Rohdaten!$A$2:$A$19999&lt;&gt;""))</f>
        <v>0</v>
      </c>
      <c r="G138" s="45" t="e">
        <f aca="false">F138/$G$122</f>
        <v>#DIV/0!</v>
      </c>
    </row>
    <row r="139" customFormat="false" ht="15" hidden="false" customHeight="false" outlineLevel="0" collapsed="false">
      <c r="C139" s="0" t="s">
        <v>320</v>
      </c>
      <c r="D139" s="0" t="n">
        <v>6</v>
      </c>
      <c r="E139" s="0" t="s">
        <v>316</v>
      </c>
      <c r="F139" s="0" t="n">
        <f aca="false">SUMPRODUCT((INDEX(Rohdaten!$A$2:$GG$19999,,MATCH(C139,Rohdaten!$1:$1,))&amp;""=D139&amp;"")*(Rohdaten!$A$2:$A$19999&lt;&gt;""))</f>
        <v>0</v>
      </c>
      <c r="G139" s="45" t="e">
        <f aca="false">F139/$G$122</f>
        <v>#DIV/0!</v>
      </c>
    </row>
    <row r="140" customFormat="false" ht="15" hidden="false" customHeight="false" outlineLevel="0" collapsed="false">
      <c r="B140" s="28" t="s">
        <v>321</v>
      </c>
      <c r="C140" s="0" t="s">
        <v>322</v>
      </c>
      <c r="E140" s="0" t="s">
        <v>268</v>
      </c>
      <c r="F140" s="0" t="n">
        <f aca="false">SUMPRODUCT((INDEX(Rohdaten!$A$2:$GG$19999,,MATCH(C140,Rohdaten!$1:$1,))&amp;""=D140&amp;"")*(Rohdaten!$A$2:$A$19999&lt;&gt;""))</f>
        <v>0</v>
      </c>
      <c r="G140" s="7" t="n">
        <f aca="false">IF(MATCH(C140,$C:$C,0)=ROW(C140),SUM(F140:F145),"")</f>
        <v>0</v>
      </c>
    </row>
    <row r="141" customFormat="false" ht="15" hidden="false" customHeight="false" outlineLevel="0" collapsed="false">
      <c r="C141" s="0" t="s">
        <v>322</v>
      </c>
      <c r="D141" s="0" t="n">
        <v>1</v>
      </c>
      <c r="E141" s="0" t="s">
        <v>312</v>
      </c>
      <c r="F141" s="0" t="n">
        <f aca="false">SUMPRODUCT((INDEX(Rohdaten!$A$2:$GG$19999,,MATCH(C141,Rohdaten!$1:$1,))&amp;""=D141&amp;"")*(Rohdaten!$A$2:$A$19999&lt;&gt;""))</f>
        <v>0</v>
      </c>
      <c r="G141" s="45" t="e">
        <f aca="false">F141/$G$122</f>
        <v>#DIV/0!</v>
      </c>
    </row>
    <row r="142" customFormat="false" ht="15" hidden="false" customHeight="false" outlineLevel="0" collapsed="false">
      <c r="C142" s="0" t="s">
        <v>322</v>
      </c>
      <c r="D142" s="0" t="n">
        <v>2</v>
      </c>
      <c r="E142" s="0" t="s">
        <v>313</v>
      </c>
      <c r="F142" s="0" t="n">
        <f aca="false">SUMPRODUCT((INDEX(Rohdaten!$A$2:$GG$19999,,MATCH(C142,Rohdaten!$1:$1,))&amp;""=D142&amp;"")*(Rohdaten!$A$2:$A$19999&lt;&gt;""))</f>
        <v>0</v>
      </c>
      <c r="G142" s="45" t="e">
        <f aca="false">F142/$G$122</f>
        <v>#DIV/0!</v>
      </c>
    </row>
    <row r="143" customFormat="false" ht="15" hidden="false" customHeight="false" outlineLevel="0" collapsed="false">
      <c r="C143" s="0" t="s">
        <v>322</v>
      </c>
      <c r="D143" s="0" t="n">
        <v>3</v>
      </c>
      <c r="E143" s="0" t="s">
        <v>314</v>
      </c>
      <c r="F143" s="0" t="n">
        <f aca="false">SUMPRODUCT((INDEX(Rohdaten!$A$2:$GG$19999,,MATCH(C143,Rohdaten!$1:$1,))&amp;""=D143&amp;"")*(Rohdaten!$A$2:$A$19999&lt;&gt;""))</f>
        <v>0</v>
      </c>
      <c r="G143" s="45" t="e">
        <f aca="false">F143/$G$122</f>
        <v>#DIV/0!</v>
      </c>
    </row>
    <row r="144" customFormat="false" ht="15" hidden="false" customHeight="false" outlineLevel="0" collapsed="false">
      <c r="C144" s="0" t="s">
        <v>322</v>
      </c>
      <c r="D144" s="0" t="n">
        <v>4</v>
      </c>
      <c r="E144" s="0" t="s">
        <v>315</v>
      </c>
      <c r="F144" s="0" t="n">
        <f aca="false">SUMPRODUCT((INDEX(Rohdaten!$A$2:$GG$19999,,MATCH(C144,Rohdaten!$1:$1,))&amp;""=D144&amp;"")*(Rohdaten!$A$2:$A$19999&lt;&gt;""))</f>
        <v>0</v>
      </c>
      <c r="G144" s="45" t="e">
        <f aca="false">F144/$G$122</f>
        <v>#DIV/0!</v>
      </c>
    </row>
    <row r="145" customFormat="false" ht="15" hidden="false" customHeight="false" outlineLevel="0" collapsed="false">
      <c r="C145" s="0" t="s">
        <v>322</v>
      </c>
      <c r="D145" s="0" t="n">
        <v>6</v>
      </c>
      <c r="E145" s="0" t="s">
        <v>316</v>
      </c>
      <c r="F145" s="0" t="n">
        <f aca="false">SUMPRODUCT((INDEX(Rohdaten!$A$2:$GG$19999,,MATCH(C145,Rohdaten!$1:$1,))&amp;""=D145&amp;"")*(Rohdaten!$A$2:$A$19999&lt;&gt;""))</f>
        <v>0</v>
      </c>
      <c r="G145" s="45" t="e">
        <f aca="false">F145/$G$122</f>
        <v>#DIV/0!</v>
      </c>
    </row>
    <row r="146" customFormat="false" ht="15" hidden="false" customHeight="false" outlineLevel="0" collapsed="false">
      <c r="B146" s="28" t="s">
        <v>323</v>
      </c>
      <c r="C146" s="0" t="s">
        <v>324</v>
      </c>
      <c r="E146" s="0" t="s">
        <v>268</v>
      </c>
      <c r="F146" s="0" t="n">
        <f aca="false">SUMPRODUCT((INDEX(Rohdaten!$A$2:$GG$19999,,MATCH(C146,Rohdaten!$1:$1,))&amp;""=D146&amp;"")*(Rohdaten!$A$2:$A$19999&lt;&gt;""))</f>
        <v>0</v>
      </c>
      <c r="G146" s="7" t="n">
        <f aca="false">IF(MATCH(C146,$C:$C,0)=ROW(C146),SUM(F146:F151),"")</f>
        <v>0</v>
      </c>
    </row>
    <row r="147" customFormat="false" ht="15" hidden="false" customHeight="false" outlineLevel="0" collapsed="false">
      <c r="C147" s="0" t="s">
        <v>324</v>
      </c>
      <c r="D147" s="0" t="n">
        <v>1</v>
      </c>
      <c r="E147" s="0" t="s">
        <v>312</v>
      </c>
      <c r="F147" s="0" t="n">
        <f aca="false">SUMPRODUCT((INDEX(Rohdaten!$A$2:$GG$19999,,MATCH(C147,Rohdaten!$1:$1,))&amp;""=D147&amp;"")*(Rohdaten!$A$2:$A$19999&lt;&gt;""))</f>
        <v>0</v>
      </c>
      <c r="G147" s="45" t="e">
        <f aca="false">F147/$G$122</f>
        <v>#DIV/0!</v>
      </c>
    </row>
    <row r="148" customFormat="false" ht="15" hidden="false" customHeight="false" outlineLevel="0" collapsed="false">
      <c r="C148" s="0" t="s">
        <v>324</v>
      </c>
      <c r="D148" s="0" t="n">
        <v>2</v>
      </c>
      <c r="E148" s="0" t="s">
        <v>313</v>
      </c>
      <c r="F148" s="0" t="n">
        <f aca="false">SUMPRODUCT((INDEX(Rohdaten!$A$2:$GG$19999,,MATCH(C148,Rohdaten!$1:$1,))&amp;""=D148&amp;"")*(Rohdaten!$A$2:$A$19999&lt;&gt;""))</f>
        <v>0</v>
      </c>
      <c r="G148" s="45" t="e">
        <f aca="false">F148/$G$122</f>
        <v>#DIV/0!</v>
      </c>
    </row>
    <row r="149" customFormat="false" ht="15" hidden="false" customHeight="false" outlineLevel="0" collapsed="false">
      <c r="C149" s="0" t="s">
        <v>324</v>
      </c>
      <c r="D149" s="0" t="n">
        <v>3</v>
      </c>
      <c r="E149" s="0" t="s">
        <v>314</v>
      </c>
      <c r="F149" s="0" t="n">
        <f aca="false">SUMPRODUCT((INDEX(Rohdaten!$A$2:$GG$19999,,MATCH(C149,Rohdaten!$1:$1,))&amp;""=D149&amp;"")*(Rohdaten!$A$2:$A$19999&lt;&gt;""))</f>
        <v>0</v>
      </c>
      <c r="G149" s="45" t="e">
        <f aca="false">F149/$G$122</f>
        <v>#DIV/0!</v>
      </c>
    </row>
    <row r="150" customFormat="false" ht="15" hidden="false" customHeight="false" outlineLevel="0" collapsed="false">
      <c r="C150" s="0" t="s">
        <v>324</v>
      </c>
      <c r="D150" s="0" t="n">
        <v>4</v>
      </c>
      <c r="E150" s="0" t="s">
        <v>315</v>
      </c>
      <c r="F150" s="0" t="n">
        <f aca="false">SUMPRODUCT((INDEX(Rohdaten!$A$2:$GG$19999,,MATCH(C150,Rohdaten!$1:$1,))&amp;""=D150&amp;"")*(Rohdaten!$A$2:$A$19999&lt;&gt;""))</f>
        <v>0</v>
      </c>
      <c r="G150" s="45" t="e">
        <f aca="false">F150/$G$122</f>
        <v>#DIV/0!</v>
      </c>
    </row>
    <row r="151" customFormat="false" ht="15" hidden="false" customHeight="false" outlineLevel="0" collapsed="false">
      <c r="C151" s="0" t="s">
        <v>324</v>
      </c>
      <c r="D151" s="0" t="n">
        <v>6</v>
      </c>
      <c r="E151" s="0" t="s">
        <v>316</v>
      </c>
      <c r="F151" s="0" t="n">
        <f aca="false">SUMPRODUCT((INDEX(Rohdaten!$A$2:$GG$19999,,MATCH(C151,Rohdaten!$1:$1,))&amp;""=D151&amp;"")*(Rohdaten!$A$2:$A$19999&lt;&gt;""))</f>
        <v>0</v>
      </c>
      <c r="G151" s="45" t="e">
        <f aca="false">F151/$G$122</f>
        <v>#DIV/0!</v>
      </c>
    </row>
    <row r="152" customFormat="false" ht="15" hidden="false" customHeight="false" outlineLevel="0" collapsed="false">
      <c r="B152" s="28" t="s">
        <v>325</v>
      </c>
      <c r="C152" s="0" t="s">
        <v>326</v>
      </c>
      <c r="E152" s="0" t="s">
        <v>268</v>
      </c>
      <c r="F152" s="0" t="n">
        <f aca="false">SUMPRODUCT((INDEX(Rohdaten!$A$2:$GG$19999,,MATCH(C152,Rohdaten!$1:$1,))&amp;""=D152&amp;"")*(Rohdaten!$A$2:$A$19999&lt;&gt;""))</f>
        <v>0</v>
      </c>
      <c r="G152" s="7" t="n">
        <f aca="false">IF(MATCH(C152,$C:$C,0)=ROW(C152),SUM(F152:F157),"")</f>
        <v>0</v>
      </c>
    </row>
    <row r="153" customFormat="false" ht="15" hidden="false" customHeight="false" outlineLevel="0" collapsed="false">
      <c r="C153" s="0" t="s">
        <v>326</v>
      </c>
      <c r="D153" s="0" t="n">
        <v>1</v>
      </c>
      <c r="E153" s="0" t="s">
        <v>312</v>
      </c>
      <c r="F153" s="0" t="n">
        <f aca="false">SUMPRODUCT((INDEX(Rohdaten!$A$2:$GG$19999,,MATCH(C153,Rohdaten!$1:$1,))&amp;""=D153&amp;"")*(Rohdaten!$A$2:$A$19999&lt;&gt;""))</f>
        <v>0</v>
      </c>
      <c r="G153" s="45" t="e">
        <f aca="false">F153/$G$122</f>
        <v>#DIV/0!</v>
      </c>
    </row>
    <row r="154" customFormat="false" ht="15" hidden="false" customHeight="false" outlineLevel="0" collapsed="false">
      <c r="C154" s="0" t="s">
        <v>326</v>
      </c>
      <c r="D154" s="0" t="n">
        <v>2</v>
      </c>
      <c r="E154" s="0" t="s">
        <v>313</v>
      </c>
      <c r="F154" s="0" t="n">
        <f aca="false">SUMPRODUCT((INDEX(Rohdaten!$A$2:$GG$19999,,MATCH(C154,Rohdaten!$1:$1,))&amp;""=D154&amp;"")*(Rohdaten!$A$2:$A$19999&lt;&gt;""))</f>
        <v>0</v>
      </c>
      <c r="G154" s="45" t="e">
        <f aca="false">F154/$G$122</f>
        <v>#DIV/0!</v>
      </c>
    </row>
    <row r="155" customFormat="false" ht="15" hidden="false" customHeight="false" outlineLevel="0" collapsed="false">
      <c r="C155" s="0" t="s">
        <v>326</v>
      </c>
      <c r="D155" s="0" t="n">
        <v>3</v>
      </c>
      <c r="E155" s="0" t="s">
        <v>314</v>
      </c>
      <c r="F155" s="0" t="n">
        <f aca="false">SUMPRODUCT((INDEX(Rohdaten!$A$2:$GG$19999,,MATCH(C155,Rohdaten!$1:$1,))&amp;""=D155&amp;"")*(Rohdaten!$A$2:$A$19999&lt;&gt;""))</f>
        <v>0</v>
      </c>
      <c r="G155" s="45" t="e">
        <f aca="false">F155/$G$122</f>
        <v>#DIV/0!</v>
      </c>
    </row>
    <row r="156" customFormat="false" ht="15" hidden="false" customHeight="false" outlineLevel="0" collapsed="false">
      <c r="C156" s="0" t="s">
        <v>326</v>
      </c>
      <c r="D156" s="0" t="n">
        <v>4</v>
      </c>
      <c r="E156" s="0" t="s">
        <v>315</v>
      </c>
      <c r="F156" s="0" t="n">
        <f aca="false">SUMPRODUCT((INDEX(Rohdaten!$A$2:$GG$19999,,MATCH(C156,Rohdaten!$1:$1,))&amp;""=D156&amp;"")*(Rohdaten!$A$2:$A$19999&lt;&gt;""))</f>
        <v>0</v>
      </c>
      <c r="G156" s="45" t="e">
        <f aca="false">F156/$G$122</f>
        <v>#DIV/0!</v>
      </c>
    </row>
    <row r="157" customFormat="false" ht="15" hidden="false" customHeight="false" outlineLevel="0" collapsed="false">
      <c r="C157" s="0" t="s">
        <v>326</v>
      </c>
      <c r="D157" s="0" t="n">
        <v>6</v>
      </c>
      <c r="E157" s="0" t="s">
        <v>316</v>
      </c>
      <c r="F157" s="0" t="n">
        <f aca="false">SUMPRODUCT((INDEX(Rohdaten!$A$2:$GG$19999,,MATCH(C157,Rohdaten!$1:$1,))&amp;""=D157&amp;"")*(Rohdaten!$A$2:$A$19999&lt;&gt;""))</f>
        <v>0</v>
      </c>
      <c r="G157" s="45" t="e">
        <f aca="false">F157/$G$122</f>
        <v>#DIV/0!</v>
      </c>
    </row>
    <row r="158" customFormat="false" ht="15" hidden="false" customHeight="false" outlineLevel="0" collapsed="false"/>
    <row r="159" customFormat="false" ht="15" hidden="false" customHeight="false" outlineLevel="0" collapsed="false">
      <c r="F159" s="7"/>
    </row>
    <row r="160" customFormat="false" ht="15" hidden="false" customHeight="false" outlineLevel="0" collapsed="false">
      <c r="F160" s="7"/>
      <c r="G160" s="7"/>
    </row>
    <row r="161" customFormat="false" ht="15.75" hidden="false" customHeight="false" outlineLevel="0" collapsed="false">
      <c r="A161" s="46" t="s">
        <v>116</v>
      </c>
      <c r="B161" s="47"/>
      <c r="C161" s="48"/>
      <c r="D161" s="49"/>
      <c r="E161" s="49"/>
      <c r="F161" s="48"/>
      <c r="G161" s="48"/>
    </row>
    <row r="162" customFormat="false" ht="15" hidden="false" customHeight="false" outlineLevel="0" collapsed="false">
      <c r="B162" s="28" t="s">
        <v>327</v>
      </c>
      <c r="C162" s="0" t="s">
        <v>328</v>
      </c>
      <c r="E162" s="0" t="s">
        <v>79</v>
      </c>
      <c r="F162" s="0" t="n">
        <f aca="false">SUMPRODUCT((INDEX(Rohdaten!$A$2:$GG$19999,,MATCH(C162,Rohdaten!$1:$1,))&amp;""=D162&amp;"")*(INDEX(Rohdaten!$A$2:$GG$19999,,MATCH("end_date",Rohdaten!$1:$1,))&lt;&gt;""))</f>
        <v>0</v>
      </c>
      <c r="G162" s="0" t="n">
        <f aca="false">IF(MATCH(C162,$C:$C,0)=ROW(C162),SUM(F162:F164),"")</f>
        <v>0</v>
      </c>
    </row>
    <row r="163" customFormat="false" ht="15" hidden="false" customHeight="false" outlineLevel="0" collapsed="false">
      <c r="C163" s="0" t="s">
        <v>328</v>
      </c>
      <c r="D163" s="0" t="n">
        <v>0</v>
      </c>
      <c r="E163" s="0" t="s">
        <v>43</v>
      </c>
      <c r="F163" s="0" t="n">
        <f aca="false">SUMPRODUCT((INDEX(Rohdaten!$A$2:$GG$19999,,MATCH(C163,Rohdaten!$1:$1,))&amp;""=D163&amp;"")*(INDEX(Rohdaten!$A$2:$GG$19999,,MATCH("end_date",Rohdaten!$1:$1,))&lt;&gt;""))</f>
        <v>0</v>
      </c>
      <c r="G163" s="0" t="str">
        <f aca="false">IF(MATCH(C163,$C:$C,0)=ROW(C163),SUM(F163:F165),"")</f>
        <v/>
      </c>
    </row>
    <row r="164" customFormat="false" ht="15" hidden="false" customHeight="false" outlineLevel="0" collapsed="false">
      <c r="C164" s="0" t="s">
        <v>328</v>
      </c>
      <c r="D164" s="0" t="n">
        <v>1</v>
      </c>
      <c r="E164" s="0" t="s">
        <v>44</v>
      </c>
      <c r="F164" s="0" t="n">
        <f aca="false">SUMPRODUCT((INDEX(Rohdaten!$A$2:$GG$19999,,MATCH(C164,Rohdaten!$1:$1,))&amp;""=D164&amp;"")*(INDEX(Rohdaten!$A$2:$GG$19999,,MATCH("end_date",Rohdaten!$1:$1,))&lt;&gt;""))</f>
        <v>0</v>
      </c>
      <c r="G164" s="0" t="str">
        <f aca="false">IF(MATCH(C164,$C:$C,0)=ROW(C164),SUM(F164:F167),"")</f>
        <v/>
      </c>
    </row>
    <row r="165" customFormat="false" ht="15" hidden="false" customHeight="false" outlineLevel="0" collapsed="false">
      <c r="B165" s="28" t="s">
        <v>329</v>
      </c>
      <c r="C165" s="0" t="s">
        <v>330</v>
      </c>
      <c r="E165" s="0" t="s">
        <v>38</v>
      </c>
      <c r="F165" s="0" t="n">
        <f aca="false">SUMPRODUCT((INDEX(Rohdaten!$A$2:$GG$19999,,MATCH(C165,Rohdaten!$1:$1,))&amp;""=D165&amp;"")*(INDEX(Rohdaten!$A$2:$GG$19999,,MATCH("end_date",Rohdaten!$1:$1,))&lt;&gt;""))</f>
        <v>0</v>
      </c>
      <c r="G165" s="0" t="n">
        <f aca="false">IF(MATCH(C165,$C:$C,0)=ROW(C165),SUM(F165:F171),"")</f>
        <v>0</v>
      </c>
    </row>
    <row r="166" customFormat="false" ht="15" hidden="false" customHeight="false" outlineLevel="0" collapsed="false">
      <c r="C166" s="0" t="s">
        <v>330</v>
      </c>
      <c r="D166" s="0" t="n">
        <v>0</v>
      </c>
      <c r="E166" s="0" t="s">
        <v>331</v>
      </c>
      <c r="F166" s="0" t="n">
        <f aca="false">SUMPRODUCT((INDEX(Rohdaten!$A$2:$GG$19999,,MATCH(C166,Rohdaten!$1:$1,))&amp;""=D166&amp;"")*(INDEX(Rohdaten!$A$2:$GG$19999,,MATCH("end_date",Rohdaten!$1:$1,))&lt;&gt;""))</f>
        <v>0</v>
      </c>
    </row>
    <row r="167" customFormat="false" ht="15" hidden="false" customHeight="false" outlineLevel="0" collapsed="false">
      <c r="C167" s="0" t="s">
        <v>330</v>
      </c>
      <c r="D167" s="0" t="n">
        <v>1</v>
      </c>
      <c r="E167" s="0" t="s">
        <v>332</v>
      </c>
      <c r="F167" s="0" t="n">
        <f aca="false">SUMPRODUCT((INDEX(Rohdaten!$A$2:$GG$19999,,MATCH(C167,Rohdaten!$1:$1,))&amp;""=D167&amp;"")*(INDEX(Rohdaten!$A$2:$GG$19999,,MATCH("end_date",Rohdaten!$1:$1,))&lt;&gt;""))</f>
        <v>0</v>
      </c>
      <c r="G167" s="0" t="str">
        <f aca="false">IF(MATCH(C167,$C:$C,0)=ROW(C167),SUM(F167:F169),"")</f>
        <v/>
      </c>
    </row>
    <row r="168" customFormat="false" ht="15" hidden="false" customHeight="false" outlineLevel="0" collapsed="false">
      <c r="C168" s="0" t="s">
        <v>330</v>
      </c>
      <c r="D168" s="0" t="n">
        <v>2</v>
      </c>
      <c r="E168" s="0" t="s">
        <v>333</v>
      </c>
      <c r="F168" s="0" t="n">
        <f aca="false">SUMPRODUCT((INDEX(Rohdaten!$A$2:$GG$19999,,MATCH(C168,Rohdaten!$1:$1,))&amp;""=D168&amp;"")*(INDEX(Rohdaten!$A$2:$GG$19999,,MATCH("end_date",Rohdaten!$1:$1,))&lt;&gt;""))</f>
        <v>0</v>
      </c>
      <c r="G168" s="0" t="str">
        <f aca="false">IF(MATCH(C168,$C:$C,0)=ROW(C168),SUM(F168:F170),"")</f>
        <v/>
      </c>
    </row>
    <row r="169" customFormat="false" ht="15" hidden="false" customHeight="false" outlineLevel="0" collapsed="false">
      <c r="C169" s="0" t="s">
        <v>330</v>
      </c>
      <c r="D169" s="0" t="n">
        <v>3</v>
      </c>
      <c r="E169" s="0" t="s">
        <v>334</v>
      </c>
      <c r="F169" s="0" t="n">
        <f aca="false">SUMPRODUCT((INDEX(Rohdaten!$A$2:$GG$19999,,MATCH(C169,Rohdaten!$1:$1,))&amp;""=D169&amp;"")*(INDEX(Rohdaten!$A$2:$GG$19999,,MATCH("end_date",Rohdaten!$1:$1,))&lt;&gt;""))</f>
        <v>0</v>
      </c>
      <c r="G169" s="0" t="str">
        <f aca="false">IF(MATCH(C169,$C:$C,0)=ROW(C169),SUM(F169:F171),"")</f>
        <v/>
      </c>
    </row>
    <row r="170" customFormat="false" ht="15" hidden="false" customHeight="false" outlineLevel="0" collapsed="false">
      <c r="C170" s="0" t="s">
        <v>330</v>
      </c>
      <c r="D170" s="0" t="n">
        <v>4</v>
      </c>
      <c r="E170" s="0" t="s">
        <v>335</v>
      </c>
      <c r="F170" s="0" t="n">
        <f aca="false">SUMPRODUCT((INDEX(Rohdaten!$A$2:$GG$19999,,MATCH(C170,Rohdaten!$1:$1,))&amp;""=D170&amp;"")*(INDEX(Rohdaten!$A$2:$GG$19999,,MATCH("end_date",Rohdaten!$1:$1,))&lt;&gt;""))</f>
        <v>0</v>
      </c>
      <c r="G170" s="0" t="str">
        <f aca="false">IF(MATCH(C170,$C:$C,0)=ROW(C170),SUM(F170:F181),"")</f>
        <v/>
      </c>
    </row>
    <row r="171" customFormat="false" ht="15" hidden="false" customHeight="false" outlineLevel="0" collapsed="false">
      <c r="C171" s="0" t="s">
        <v>330</v>
      </c>
      <c r="D171" s="0" t="n">
        <v>5</v>
      </c>
      <c r="E171" s="0" t="s">
        <v>203</v>
      </c>
      <c r="F171" s="0" t="n">
        <f aca="false">SUMPRODUCT((INDEX(Rohdaten!$A$2:$GG$19999,,MATCH(C171,Rohdaten!$1:$1,))&amp;""=D171&amp;"")*(INDEX(Rohdaten!$A$2:$GG$19999,,MATCH("end_date",Rohdaten!$1:$1,))&lt;&gt;""))</f>
        <v>0</v>
      </c>
      <c r="G171" s="0" t="str">
        <f aca="false">IF(MATCH(C171,$C:$C,0)=ROW(C171),SUM(F171:F182),"")</f>
        <v/>
      </c>
    </row>
    <row r="172" customFormat="false" ht="15" hidden="false" customHeight="false" outlineLevel="0" collapsed="false">
      <c r="B172" s="28" t="s">
        <v>336</v>
      </c>
      <c r="C172" s="0" t="s">
        <v>337</v>
      </c>
      <c r="E172" s="0" t="s">
        <v>79</v>
      </c>
      <c r="F172" s="7" t="n">
        <f aca="false">SUMPRODUCT((INDEX(Rohdaten!$A$2:$GG$19999,,MATCH(C172,Rohdaten!$1:$1,))&amp;""=D172&amp;"")*(INDEX(Rohdaten!$A$2:$GG$19999,,MATCH("end_date",Rohdaten!$1:$1,))&lt;&gt;""))</f>
        <v>0</v>
      </c>
      <c r="G172" s="7" t="n">
        <f aca="false">IF(MATCH(C172,$C:$C,0)=ROW(C172),SUM(F172:F174),"")</f>
        <v>0</v>
      </c>
    </row>
    <row r="173" customFormat="false" ht="15" hidden="false" customHeight="false" outlineLevel="0" collapsed="false">
      <c r="C173" s="0" t="s">
        <v>337</v>
      </c>
      <c r="D173" s="0" t="n">
        <v>0</v>
      </c>
      <c r="E173" s="0" t="s">
        <v>43</v>
      </c>
      <c r="F173" s="7" t="n">
        <f aca="false">SUMPRODUCT((INDEX(Rohdaten!$A$2:$GG$19999,,MATCH(C173,Rohdaten!$1:$1,))&amp;""=D173&amp;"")*(INDEX(Rohdaten!$A$2:$GG$19999,,MATCH("end_date",Rohdaten!$1:$1,))&lt;&gt;""))</f>
        <v>0</v>
      </c>
      <c r="G173" s="7" t="str">
        <f aca="false">IF(MATCH(C173,$C:$C,0)=ROW(C173),SUM(F173:F188),"")</f>
        <v/>
      </c>
    </row>
    <row r="174" customFormat="false" ht="15" hidden="false" customHeight="false" outlineLevel="0" collapsed="false">
      <c r="C174" s="0" t="s">
        <v>337</v>
      </c>
      <c r="D174" s="0" t="n">
        <v>1</v>
      </c>
      <c r="E174" s="0" t="s">
        <v>44</v>
      </c>
      <c r="F174" s="7" t="n">
        <f aca="false">SUMPRODUCT((INDEX(Rohdaten!$A$2:$GG$19999,,MATCH(C174,Rohdaten!$1:$1,))&amp;""=D174&amp;"")*(INDEX(Rohdaten!$A$2:$GG$19999,,MATCH("end_date",Rohdaten!$1:$1,))&lt;&gt;""))</f>
        <v>0</v>
      </c>
      <c r="G174" s="7" t="str">
        <f aca="false">IF(MATCH(C174,$C:$C,0)=ROW(C174),SUM(F174:F189),"")</f>
        <v/>
      </c>
    </row>
    <row r="175" customFormat="false" ht="15" hidden="false" customHeight="false" outlineLevel="0" collapsed="false">
      <c r="F175" s="7"/>
      <c r="G175" s="7"/>
    </row>
    <row r="176" customFormat="false" ht="15" hidden="false" customHeight="false" outlineLevel="0" collapsed="false">
      <c r="F176" s="7"/>
      <c r="G176" s="7"/>
    </row>
    <row r="177" customFormat="false" ht="15" hidden="false" customHeight="false" outlineLevel="0" collapsed="false">
      <c r="F177" s="7"/>
      <c r="G177" s="7"/>
    </row>
    <row r="178" customFormat="false" ht="15" hidden="false" customHeight="false" outlineLevel="0" collapsed="false">
      <c r="F178" s="7"/>
      <c r="G178" s="7"/>
    </row>
    <row r="179" customFormat="false" ht="15" hidden="false" customHeight="false" outlineLevel="0" collapsed="false">
      <c r="F179" s="7"/>
      <c r="G179" s="7"/>
    </row>
    <row r="180" customFormat="false" ht="15" hidden="false" customHeight="false" outlineLevel="0" collapsed="false">
      <c r="F180" s="7"/>
      <c r="G180" s="7"/>
    </row>
    <row r="181" customFormat="false" ht="15" hidden="false" customHeight="false" outlineLevel="0" collapsed="false"/>
    <row r="182" customFormat="false" ht="15" hidden="false" customHeight="false" outlineLevel="0" collapsed="false"/>
    <row r="183" customFormat="false" ht="15" hidden="false" customHeight="false" outlineLevel="0" collapsed="false">
      <c r="A183" s="40" t="s">
        <v>338</v>
      </c>
      <c r="B183" s="28" t="s">
        <v>339</v>
      </c>
      <c r="C183" s="0" t="s">
        <v>340</v>
      </c>
      <c r="D183" s="0" t="n">
        <f aca="false">TRUE()</f>
        <v>1</v>
      </c>
      <c r="E183" s="0" t="s">
        <v>341</v>
      </c>
      <c r="F183" s="7" t="n">
        <f aca="false">SUMPRODUCT((INDEX(Rohdaten!$A$2:$GG$19999,,MATCH(C183,Rohdaten!$1:$1,))&amp;""=D183&amp;"")*(INDEX(Rohdaten!$A$2:$GG$19999,,MATCH("end_date",Rohdaten!$1:$1,))&lt;&gt;""))</f>
        <v>0</v>
      </c>
      <c r="G183" s="7" t="n">
        <f aca="false">IF(MATCH(C183,$C:$C,0)=ROW(C183),SUM(F183:F185),"")</f>
        <v>0</v>
      </c>
    </row>
    <row r="184" customFormat="false" ht="15" hidden="false" customHeight="false" outlineLevel="0" collapsed="false">
      <c r="C184" s="0" t="s">
        <v>340</v>
      </c>
      <c r="D184" s="0" t="n">
        <f aca="false">FALSE()</f>
        <v>0</v>
      </c>
      <c r="E184" s="0" t="s">
        <v>342</v>
      </c>
      <c r="F184" s="7" t="n">
        <f aca="false">SUMPRODUCT((INDEX(Rohdaten!$A$2:$GG$19999,,MATCH(C184,Rohdaten!$1:$1,))&amp;""=D184&amp;"")*(INDEX(Rohdaten!$A$2:$GG$19999,,MATCH("end_date",Rohdaten!$1:$1,))&lt;&gt;""))</f>
        <v>0</v>
      </c>
      <c r="G184" s="7" t="str">
        <f aca="false">IF(MATCH(C184,$C:$C,0)=ROW(C184),SUM(F184:F186),"")</f>
        <v/>
      </c>
    </row>
    <row r="185" customFormat="false" ht="15" hidden="false" customHeight="false" outlineLevel="0" collapsed="false">
      <c r="C185" s="0" t="s">
        <v>340</v>
      </c>
      <c r="E185" s="0" t="s">
        <v>38</v>
      </c>
      <c r="F185" s="7" t="n">
        <f aca="false">SUMPRODUCT((INDEX(Rohdaten!$A$2:$GG$19999,,MATCH(C185,Rohdaten!$1:$1,))&amp;""=D185&amp;"")*(INDEX(Rohdaten!$A$2:$GG$19999,,MATCH("end_date",Rohdaten!$1:$1,))&lt;&gt;""))</f>
        <v>0</v>
      </c>
      <c r="G185" s="7" t="str">
        <f aca="false">IF(MATCH(C185,$C:$C,0)=ROW(C185),SUM(F185:F187),"")</f>
        <v/>
      </c>
    </row>
    <row r="1048576" customFormat="false" ht="15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16.71"/>
    <col collapsed="false" customWidth="true" hidden="false" outlineLevel="0" max="3" min="3" style="0" width="19.99"/>
    <col collapsed="false" customWidth="true" hidden="false" outlineLevel="0" max="4" min="4" style="0" width="5.57"/>
    <col collapsed="false" customWidth="true" hidden="false" outlineLevel="0" max="5" min="5" style="0" width="19.14"/>
    <col collapsed="false" customWidth="true" hidden="false" outlineLevel="0" max="6" min="6" style="0" width="7"/>
    <col collapsed="false" customWidth="true" hidden="false" outlineLevel="0" max="1025" min="7" style="0" width="10.66"/>
  </cols>
  <sheetData>
    <row r="1" s="5" customFormat="true" ht="15" hidden="false" customHeight="false" outlineLevel="0" collapsed="false">
      <c r="A1" s="41" t="s">
        <v>169</v>
      </c>
      <c r="B1" s="42" t="s">
        <v>170</v>
      </c>
      <c r="C1" s="5" t="s">
        <v>30</v>
      </c>
      <c r="D1" s="5" t="s">
        <v>31</v>
      </c>
      <c r="E1" s="5" t="s">
        <v>32</v>
      </c>
      <c r="F1" s="5" t="s">
        <v>33</v>
      </c>
      <c r="G1" s="5" t="s">
        <v>34</v>
      </c>
      <c r="H1" s="5" t="s">
        <v>171</v>
      </c>
    </row>
    <row r="2" s="5" customFormat="true" ht="15" hidden="false" customHeight="false" outlineLevel="0" collapsed="false">
      <c r="A2" s="50" t="s">
        <v>343</v>
      </c>
      <c r="B2" s="51"/>
      <c r="C2" s="52"/>
      <c r="D2" s="52"/>
      <c r="E2" s="52"/>
      <c r="F2" s="52"/>
      <c r="G2" s="52"/>
      <c r="H2" s="52"/>
    </row>
    <row r="3" customFormat="false" ht="15" hidden="false" customHeight="false" outlineLevel="0" collapsed="false">
      <c r="B3" s="0" t="s">
        <v>343</v>
      </c>
      <c r="C3" s="0" t="s">
        <v>344</v>
      </c>
      <c r="D3" s="0" t="n">
        <v>0</v>
      </c>
      <c r="E3" s="0" t="s">
        <v>268</v>
      </c>
      <c r="F3" s="7" t="n">
        <v>0</v>
      </c>
    </row>
    <row r="4" customFormat="false" ht="15" hidden="false" customHeight="false" outlineLevel="0" collapsed="false">
      <c r="C4" s="0" t="s">
        <v>344</v>
      </c>
      <c r="D4" s="0" t="n">
        <v>1</v>
      </c>
      <c r="E4" s="0" t="s">
        <v>345</v>
      </c>
      <c r="F4" s="7" t="n">
        <v>0</v>
      </c>
    </row>
    <row r="5" customFormat="false" ht="15" hidden="false" customHeight="false" outlineLevel="0" collapsed="false">
      <c r="C5" s="0" t="s">
        <v>344</v>
      </c>
      <c r="D5" s="0" t="n">
        <v>10</v>
      </c>
      <c r="E5" s="0" t="s">
        <v>346</v>
      </c>
      <c r="F5" s="7" t="n">
        <v>0</v>
      </c>
    </row>
    <row r="6" customFormat="false" ht="15" hidden="false" customHeight="false" outlineLevel="0" collapsed="false">
      <c r="C6" s="0" t="s">
        <v>344</v>
      </c>
      <c r="D6" s="0" t="n">
        <v>11</v>
      </c>
      <c r="E6" s="0" t="s">
        <v>347</v>
      </c>
      <c r="F6" s="7" t="n">
        <v>0</v>
      </c>
    </row>
    <row r="7" customFormat="false" ht="15" hidden="false" customHeight="false" outlineLevel="0" collapsed="false">
      <c r="C7" s="0" t="s">
        <v>344</v>
      </c>
      <c r="D7" s="0" t="n">
        <v>12</v>
      </c>
      <c r="E7" s="0" t="s">
        <v>348</v>
      </c>
      <c r="F7" s="7" t="n">
        <v>0</v>
      </c>
    </row>
    <row r="8" customFormat="false" ht="15" hidden="false" customHeight="false" outlineLevel="0" collapsed="false">
      <c r="C8" s="0" t="s">
        <v>344</v>
      </c>
      <c r="D8" s="0" t="n">
        <v>13</v>
      </c>
      <c r="E8" s="0" t="s">
        <v>349</v>
      </c>
      <c r="F8" s="7" t="n">
        <v>0</v>
      </c>
    </row>
    <row r="9" customFormat="false" ht="15" hidden="false" customHeight="false" outlineLevel="0" collapsed="false">
      <c r="C9" s="0" t="s">
        <v>344</v>
      </c>
      <c r="D9" s="0" t="n">
        <v>14</v>
      </c>
      <c r="E9" s="0" t="s">
        <v>350</v>
      </c>
      <c r="F9" s="7" t="n">
        <v>0</v>
      </c>
    </row>
    <row r="10" customFormat="false" ht="15" hidden="false" customHeight="false" outlineLevel="0" collapsed="false">
      <c r="C10" s="0" t="s">
        <v>344</v>
      </c>
      <c r="D10" s="0" t="n">
        <v>15</v>
      </c>
      <c r="E10" s="0" t="s">
        <v>351</v>
      </c>
      <c r="F10" s="7" t="n">
        <v>0</v>
      </c>
    </row>
    <row r="11" customFormat="false" ht="15" hidden="false" customHeight="false" outlineLevel="0" collapsed="false">
      <c r="C11" s="0" t="s">
        <v>344</v>
      </c>
      <c r="D11" s="0" t="n">
        <v>16</v>
      </c>
      <c r="E11" s="0" t="s">
        <v>352</v>
      </c>
      <c r="F11" s="7" t="n">
        <v>0</v>
      </c>
    </row>
    <row r="12" customFormat="false" ht="15" hidden="false" customHeight="false" outlineLevel="0" collapsed="false">
      <c r="C12" s="0" t="s">
        <v>344</v>
      </c>
      <c r="D12" s="0" t="n">
        <v>17</v>
      </c>
      <c r="E12" s="0" t="s">
        <v>353</v>
      </c>
      <c r="F12" s="7" t="n">
        <v>0</v>
      </c>
    </row>
    <row r="13" customFormat="false" ht="15" hidden="false" customHeight="false" outlineLevel="0" collapsed="false">
      <c r="C13" s="0" t="s">
        <v>344</v>
      </c>
      <c r="D13" s="0" t="n">
        <v>18</v>
      </c>
      <c r="E13" s="0" t="s">
        <v>354</v>
      </c>
      <c r="F13" s="7" t="n">
        <v>0</v>
      </c>
    </row>
    <row r="14" customFormat="false" ht="15" hidden="false" customHeight="false" outlineLevel="0" collapsed="false">
      <c r="C14" s="0" t="s">
        <v>344</v>
      </c>
      <c r="D14" s="0" t="n">
        <v>19</v>
      </c>
      <c r="E14" s="0" t="s">
        <v>355</v>
      </c>
      <c r="F14" s="7" t="n">
        <v>0</v>
      </c>
    </row>
    <row r="15" customFormat="false" ht="15" hidden="false" customHeight="false" outlineLevel="0" collapsed="false">
      <c r="C15" s="0" t="s">
        <v>344</v>
      </c>
      <c r="D15" s="0" t="n">
        <v>2</v>
      </c>
      <c r="E15" s="0" t="s">
        <v>356</v>
      </c>
      <c r="F15" s="7" t="n">
        <v>0</v>
      </c>
    </row>
    <row r="16" customFormat="false" ht="15" hidden="false" customHeight="false" outlineLevel="0" collapsed="false">
      <c r="C16" s="0" t="s">
        <v>344</v>
      </c>
      <c r="D16" s="0" t="n">
        <v>20</v>
      </c>
      <c r="E16" s="0" t="s">
        <v>357</v>
      </c>
      <c r="F16" s="7" t="n">
        <v>0</v>
      </c>
    </row>
    <row r="17" customFormat="false" ht="15" hidden="false" customHeight="false" outlineLevel="0" collapsed="false">
      <c r="C17" s="0" t="s">
        <v>344</v>
      </c>
      <c r="D17" s="0" t="n">
        <v>21</v>
      </c>
      <c r="E17" s="0" t="s">
        <v>358</v>
      </c>
      <c r="F17" s="7" t="n">
        <v>0</v>
      </c>
    </row>
    <row r="18" customFormat="false" ht="15" hidden="false" customHeight="false" outlineLevel="0" collapsed="false">
      <c r="C18" s="0" t="s">
        <v>344</v>
      </c>
      <c r="D18" s="0" t="n">
        <v>22</v>
      </c>
      <c r="E18" s="0" t="s">
        <v>359</v>
      </c>
      <c r="F18" s="7" t="n">
        <v>0</v>
      </c>
    </row>
    <row r="19" customFormat="false" ht="15" hidden="false" customHeight="false" outlineLevel="0" collapsed="false">
      <c r="C19" s="0" t="s">
        <v>344</v>
      </c>
      <c r="D19" s="0" t="n">
        <v>23</v>
      </c>
      <c r="E19" s="0" t="s">
        <v>360</v>
      </c>
      <c r="F19" s="7" t="n">
        <v>0</v>
      </c>
    </row>
    <row r="20" customFormat="false" ht="15" hidden="false" customHeight="false" outlineLevel="0" collapsed="false">
      <c r="C20" s="0" t="s">
        <v>344</v>
      </c>
      <c r="D20" s="0" t="n">
        <v>24</v>
      </c>
      <c r="E20" s="0" t="s">
        <v>361</v>
      </c>
      <c r="F20" s="7" t="n">
        <v>0</v>
      </c>
    </row>
    <row r="21" customFormat="false" ht="15" hidden="false" customHeight="false" outlineLevel="0" collapsed="false">
      <c r="C21" s="0" t="s">
        <v>344</v>
      </c>
      <c r="D21" s="0" t="n">
        <v>25</v>
      </c>
      <c r="E21" s="0" t="s">
        <v>362</v>
      </c>
      <c r="F21" s="7" t="n">
        <v>0</v>
      </c>
    </row>
    <row r="22" customFormat="false" ht="15" hidden="false" customHeight="false" outlineLevel="0" collapsed="false">
      <c r="C22" s="0" t="s">
        <v>344</v>
      </c>
      <c r="D22" s="0" t="n">
        <v>26</v>
      </c>
      <c r="E22" s="0" t="s">
        <v>363</v>
      </c>
      <c r="F22" s="7" t="n">
        <v>0</v>
      </c>
    </row>
    <row r="23" customFormat="false" ht="15" hidden="false" customHeight="false" outlineLevel="0" collapsed="false">
      <c r="C23" s="0" t="s">
        <v>344</v>
      </c>
      <c r="D23" s="0" t="n">
        <v>27</v>
      </c>
      <c r="E23" s="0" t="s">
        <v>364</v>
      </c>
      <c r="F23" s="7" t="n">
        <v>0</v>
      </c>
    </row>
    <row r="24" customFormat="false" ht="15" hidden="false" customHeight="false" outlineLevel="0" collapsed="false">
      <c r="C24" s="0" t="s">
        <v>344</v>
      </c>
      <c r="D24" s="0" t="n">
        <v>28</v>
      </c>
      <c r="E24" s="0" t="s">
        <v>365</v>
      </c>
      <c r="F24" s="7" t="n">
        <v>0</v>
      </c>
    </row>
    <row r="25" customFormat="false" ht="15" hidden="false" customHeight="false" outlineLevel="0" collapsed="false">
      <c r="C25" s="0" t="s">
        <v>344</v>
      </c>
      <c r="D25" s="0" t="n">
        <v>29</v>
      </c>
      <c r="E25" s="0" t="s">
        <v>366</v>
      </c>
      <c r="F25" s="7" t="n">
        <v>0</v>
      </c>
    </row>
    <row r="26" customFormat="false" ht="15" hidden="false" customHeight="false" outlineLevel="0" collapsed="false">
      <c r="C26" s="0" t="s">
        <v>344</v>
      </c>
      <c r="D26" s="0" t="n">
        <v>3</v>
      </c>
      <c r="E26" s="0" t="s">
        <v>367</v>
      </c>
      <c r="F26" s="7" t="n">
        <v>0</v>
      </c>
    </row>
    <row r="27" customFormat="false" ht="15" hidden="false" customHeight="false" outlineLevel="0" collapsed="false">
      <c r="C27" s="0" t="s">
        <v>344</v>
      </c>
      <c r="D27" s="0" t="n">
        <v>30</v>
      </c>
      <c r="E27" s="0" t="s">
        <v>368</v>
      </c>
      <c r="F27" s="7" t="n">
        <v>0</v>
      </c>
    </row>
    <row r="28" customFormat="false" ht="15" hidden="false" customHeight="false" outlineLevel="0" collapsed="false">
      <c r="C28" s="0" t="s">
        <v>344</v>
      </c>
      <c r="D28" s="0" t="n">
        <v>31</v>
      </c>
      <c r="E28" s="0" t="s">
        <v>369</v>
      </c>
      <c r="F28" s="7" t="n">
        <v>2</v>
      </c>
    </row>
    <row r="29" customFormat="false" ht="15" hidden="false" customHeight="false" outlineLevel="0" collapsed="false">
      <c r="C29" s="0" t="s">
        <v>344</v>
      </c>
      <c r="D29" s="0" t="n">
        <v>32</v>
      </c>
      <c r="E29" s="0" t="s">
        <v>370</v>
      </c>
      <c r="F29" s="7" t="n">
        <v>0</v>
      </c>
    </row>
    <row r="30" customFormat="false" ht="15" hidden="false" customHeight="false" outlineLevel="0" collapsed="false">
      <c r="C30" s="0" t="s">
        <v>344</v>
      </c>
      <c r="D30" s="0" t="n">
        <v>33</v>
      </c>
      <c r="E30" s="0" t="s">
        <v>371</v>
      </c>
      <c r="F30" s="7" t="n">
        <v>0</v>
      </c>
    </row>
    <row r="31" customFormat="false" ht="15" hidden="false" customHeight="false" outlineLevel="0" collapsed="false">
      <c r="C31" s="0" t="s">
        <v>344</v>
      </c>
      <c r="D31" s="0" t="n">
        <v>34</v>
      </c>
      <c r="E31" s="0" t="s">
        <v>372</v>
      </c>
      <c r="F31" s="7" t="n">
        <v>2</v>
      </c>
    </row>
    <row r="32" customFormat="false" ht="15" hidden="false" customHeight="false" outlineLevel="0" collapsed="false">
      <c r="C32" s="0" t="s">
        <v>344</v>
      </c>
      <c r="D32" s="0" t="n">
        <v>35</v>
      </c>
      <c r="E32" s="0" t="s">
        <v>373</v>
      </c>
      <c r="F32" s="7" t="n">
        <v>0</v>
      </c>
    </row>
    <row r="33" customFormat="false" ht="15" hidden="false" customHeight="false" outlineLevel="0" collapsed="false">
      <c r="C33" s="0" t="s">
        <v>344</v>
      </c>
      <c r="D33" s="0" t="n">
        <v>36</v>
      </c>
      <c r="E33" s="0" t="s">
        <v>374</v>
      </c>
      <c r="F33" s="7" t="n">
        <v>0</v>
      </c>
    </row>
    <row r="34" customFormat="false" ht="15" hidden="false" customHeight="false" outlineLevel="0" collapsed="false">
      <c r="C34" s="0" t="s">
        <v>344</v>
      </c>
      <c r="D34" s="0" t="n">
        <v>37</v>
      </c>
      <c r="E34" s="0" t="s">
        <v>375</v>
      </c>
      <c r="F34" s="7" t="n">
        <v>0</v>
      </c>
    </row>
    <row r="35" customFormat="false" ht="15" hidden="false" customHeight="false" outlineLevel="0" collapsed="false">
      <c r="C35" s="0" t="s">
        <v>344</v>
      </c>
      <c r="D35" s="0" t="n">
        <v>38</v>
      </c>
      <c r="E35" s="0" t="s">
        <v>376</v>
      </c>
      <c r="F35" s="7" t="n">
        <v>0</v>
      </c>
    </row>
    <row r="36" customFormat="false" ht="15" hidden="false" customHeight="false" outlineLevel="0" collapsed="false">
      <c r="C36" s="0" t="s">
        <v>344</v>
      </c>
      <c r="D36" s="0" t="n">
        <v>39</v>
      </c>
      <c r="E36" s="0" t="s">
        <v>377</v>
      </c>
      <c r="F36" s="7" t="n">
        <v>0</v>
      </c>
    </row>
    <row r="37" customFormat="false" ht="15" hidden="false" customHeight="false" outlineLevel="0" collapsed="false">
      <c r="C37" s="0" t="s">
        <v>344</v>
      </c>
      <c r="D37" s="0" t="n">
        <v>4</v>
      </c>
      <c r="E37" s="0" t="s">
        <v>378</v>
      </c>
      <c r="F37" s="7" t="n">
        <v>0</v>
      </c>
    </row>
    <row r="38" customFormat="false" ht="15" hidden="false" customHeight="false" outlineLevel="0" collapsed="false">
      <c r="C38" s="0" t="s">
        <v>344</v>
      </c>
      <c r="D38" s="0" t="n">
        <v>40</v>
      </c>
      <c r="E38" s="0" t="s">
        <v>379</v>
      </c>
      <c r="F38" s="7" t="n">
        <v>0</v>
      </c>
    </row>
    <row r="39" customFormat="false" ht="15" hidden="false" customHeight="false" outlineLevel="0" collapsed="false">
      <c r="C39" s="0" t="s">
        <v>344</v>
      </c>
      <c r="D39" s="0" t="n">
        <v>41</v>
      </c>
      <c r="E39" s="0" t="s">
        <v>380</v>
      </c>
      <c r="F39" s="7" t="n">
        <v>0</v>
      </c>
    </row>
    <row r="40" customFormat="false" ht="15" hidden="false" customHeight="false" outlineLevel="0" collapsed="false">
      <c r="C40" s="0" t="s">
        <v>344</v>
      </c>
      <c r="D40" s="0" t="n">
        <v>42</v>
      </c>
      <c r="E40" s="0" t="s">
        <v>381</v>
      </c>
      <c r="F40" s="7" t="n">
        <v>0</v>
      </c>
    </row>
    <row r="41" customFormat="false" ht="15" hidden="false" customHeight="false" outlineLevel="0" collapsed="false">
      <c r="C41" s="0" t="s">
        <v>344</v>
      </c>
      <c r="D41" s="0" t="n">
        <v>43</v>
      </c>
      <c r="E41" s="0" t="s">
        <v>382</v>
      </c>
      <c r="F41" s="7" t="n">
        <v>0</v>
      </c>
    </row>
    <row r="42" customFormat="false" ht="15" hidden="false" customHeight="false" outlineLevel="0" collapsed="false">
      <c r="C42" s="0" t="s">
        <v>344</v>
      </c>
      <c r="D42" s="0" t="n">
        <v>44</v>
      </c>
      <c r="E42" s="0" t="s">
        <v>383</v>
      </c>
      <c r="F42" s="7" t="n">
        <v>0</v>
      </c>
    </row>
    <row r="43" customFormat="false" ht="15" hidden="false" customHeight="false" outlineLevel="0" collapsed="false">
      <c r="C43" s="0" t="s">
        <v>344</v>
      </c>
      <c r="D43" s="0" t="n">
        <v>45</v>
      </c>
      <c r="E43" s="0" t="s">
        <v>384</v>
      </c>
      <c r="F43" s="7" t="n">
        <v>0</v>
      </c>
    </row>
    <row r="44" customFormat="false" ht="15" hidden="false" customHeight="false" outlineLevel="0" collapsed="false">
      <c r="C44" s="0" t="s">
        <v>344</v>
      </c>
      <c r="D44" s="0" t="n">
        <v>46</v>
      </c>
      <c r="E44" s="0" t="s">
        <v>385</v>
      </c>
      <c r="F44" s="7" t="n">
        <v>0</v>
      </c>
    </row>
    <row r="45" customFormat="false" ht="15" hidden="false" customHeight="false" outlineLevel="0" collapsed="false">
      <c r="C45" s="0" t="s">
        <v>344</v>
      </c>
      <c r="D45" s="0" t="n">
        <v>47</v>
      </c>
      <c r="E45" s="0" t="s">
        <v>386</v>
      </c>
      <c r="F45" s="7" t="n">
        <v>2</v>
      </c>
    </row>
    <row r="46" customFormat="false" ht="15" hidden="false" customHeight="false" outlineLevel="0" collapsed="false">
      <c r="C46" s="0" t="s">
        <v>344</v>
      </c>
      <c r="D46" s="0" t="n">
        <v>48</v>
      </c>
      <c r="E46" s="0" t="s">
        <v>387</v>
      </c>
      <c r="F46" s="7" t="n">
        <v>0</v>
      </c>
    </row>
    <row r="47" customFormat="false" ht="15" hidden="false" customHeight="false" outlineLevel="0" collapsed="false">
      <c r="C47" s="0" t="s">
        <v>344</v>
      </c>
      <c r="D47" s="0" t="n">
        <v>5</v>
      </c>
      <c r="E47" s="0" t="s">
        <v>388</v>
      </c>
      <c r="F47" s="7" t="n">
        <v>0</v>
      </c>
    </row>
    <row r="48" customFormat="false" ht="15" hidden="false" customHeight="false" outlineLevel="0" collapsed="false">
      <c r="C48" s="0" t="s">
        <v>344</v>
      </c>
      <c r="D48" s="0" t="n">
        <v>6</v>
      </c>
      <c r="E48" s="0" t="s">
        <v>389</v>
      </c>
      <c r="F48" s="7" t="n">
        <v>0</v>
      </c>
    </row>
    <row r="49" customFormat="false" ht="15" hidden="false" customHeight="false" outlineLevel="0" collapsed="false">
      <c r="C49" s="0" t="s">
        <v>344</v>
      </c>
      <c r="D49" s="0" t="n">
        <v>7</v>
      </c>
      <c r="E49" s="0" t="s">
        <v>390</v>
      </c>
      <c r="F49" s="7" t="n">
        <v>0</v>
      </c>
    </row>
    <row r="50" customFormat="false" ht="15" hidden="false" customHeight="false" outlineLevel="0" collapsed="false">
      <c r="C50" s="0" t="s">
        <v>344</v>
      </c>
      <c r="D50" s="0" t="n">
        <v>8</v>
      </c>
      <c r="E50" s="0" t="s">
        <v>391</v>
      </c>
      <c r="F50" s="7" t="n">
        <v>0</v>
      </c>
    </row>
    <row r="51" customFormat="false" ht="15" hidden="false" customHeight="false" outlineLevel="0" collapsed="false">
      <c r="C51" s="0" t="s">
        <v>344</v>
      </c>
      <c r="D51" s="0" t="n">
        <v>9</v>
      </c>
      <c r="E51" s="0" t="s">
        <v>392</v>
      </c>
      <c r="F51" s="7" t="n">
        <v>0</v>
      </c>
    </row>
    <row r="52" customFormat="false" ht="15" hidden="false" customHeight="false" outlineLevel="0" collapsed="false">
      <c r="C52" s="0" t="s">
        <v>393</v>
      </c>
      <c r="D52" s="0" t="n">
        <v>0</v>
      </c>
      <c r="E52" s="0" t="s">
        <v>268</v>
      </c>
      <c r="F52" s="7" t="n">
        <v>0</v>
      </c>
    </row>
    <row r="53" customFormat="false" ht="15" hidden="false" customHeight="false" outlineLevel="0" collapsed="false">
      <c r="C53" s="0" t="s">
        <v>393</v>
      </c>
      <c r="D53" s="0" t="n">
        <v>1</v>
      </c>
      <c r="E53" s="0" t="s">
        <v>345</v>
      </c>
      <c r="F53" s="7" t="n">
        <v>0</v>
      </c>
    </row>
    <row r="54" customFormat="false" ht="15" hidden="false" customHeight="false" outlineLevel="0" collapsed="false">
      <c r="C54" s="0" t="s">
        <v>393</v>
      </c>
      <c r="D54" s="0" t="n">
        <v>10</v>
      </c>
      <c r="E54" s="0" t="s">
        <v>346</v>
      </c>
      <c r="F54" s="7" t="n">
        <v>46</v>
      </c>
    </row>
    <row r="55" customFormat="false" ht="15" hidden="false" customHeight="false" outlineLevel="0" collapsed="false">
      <c r="C55" s="0" t="s">
        <v>393</v>
      </c>
      <c r="D55" s="0" t="n">
        <v>11</v>
      </c>
      <c r="E55" s="0" t="s">
        <v>347</v>
      </c>
      <c r="F55" s="7" t="n">
        <v>0</v>
      </c>
    </row>
    <row r="56" customFormat="false" ht="15" hidden="false" customHeight="false" outlineLevel="0" collapsed="false">
      <c r="C56" s="0" t="s">
        <v>393</v>
      </c>
      <c r="D56" s="0" t="n">
        <v>12</v>
      </c>
      <c r="E56" s="0" t="s">
        <v>348</v>
      </c>
      <c r="F56" s="7" t="n">
        <v>0</v>
      </c>
    </row>
    <row r="57" customFormat="false" ht="15" hidden="false" customHeight="false" outlineLevel="0" collapsed="false">
      <c r="C57" s="0" t="s">
        <v>393</v>
      </c>
      <c r="D57" s="0" t="n">
        <v>13</v>
      </c>
      <c r="E57" s="0" t="s">
        <v>349</v>
      </c>
      <c r="F57" s="7" t="n">
        <v>0</v>
      </c>
    </row>
    <row r="58" customFormat="false" ht="15" hidden="false" customHeight="false" outlineLevel="0" collapsed="false">
      <c r="C58" s="0" t="s">
        <v>393</v>
      </c>
      <c r="D58" s="0" t="n">
        <v>14</v>
      </c>
      <c r="E58" s="0" t="s">
        <v>350</v>
      </c>
      <c r="F58" s="7" t="n">
        <v>0</v>
      </c>
    </row>
    <row r="59" customFormat="false" ht="15" hidden="false" customHeight="false" outlineLevel="0" collapsed="false">
      <c r="C59" s="0" t="s">
        <v>393</v>
      </c>
      <c r="D59" s="0" t="n">
        <v>15</v>
      </c>
      <c r="E59" s="0" t="s">
        <v>351</v>
      </c>
      <c r="F59" s="7" t="n">
        <v>0</v>
      </c>
    </row>
    <row r="60" customFormat="false" ht="15" hidden="false" customHeight="false" outlineLevel="0" collapsed="false">
      <c r="C60" s="0" t="s">
        <v>393</v>
      </c>
      <c r="D60" s="0" t="n">
        <v>16</v>
      </c>
      <c r="E60" s="0" t="s">
        <v>352</v>
      </c>
      <c r="F60" s="7" t="n">
        <v>0</v>
      </c>
    </row>
    <row r="61" customFormat="false" ht="15" hidden="false" customHeight="false" outlineLevel="0" collapsed="false">
      <c r="C61" s="0" t="s">
        <v>393</v>
      </c>
      <c r="D61" s="0" t="n">
        <v>17</v>
      </c>
      <c r="E61" s="0" t="s">
        <v>353</v>
      </c>
      <c r="F61" s="7" t="n">
        <v>0</v>
      </c>
    </row>
    <row r="62" customFormat="false" ht="15" hidden="false" customHeight="false" outlineLevel="0" collapsed="false">
      <c r="C62" s="0" t="s">
        <v>393</v>
      </c>
      <c r="D62" s="0" t="n">
        <v>18</v>
      </c>
      <c r="E62" s="0" t="s">
        <v>354</v>
      </c>
      <c r="F62" s="7" t="n">
        <v>0</v>
      </c>
    </row>
    <row r="63" customFormat="false" ht="15" hidden="false" customHeight="false" outlineLevel="0" collapsed="false">
      <c r="C63" s="0" t="s">
        <v>393</v>
      </c>
      <c r="D63" s="0" t="n">
        <v>19</v>
      </c>
      <c r="E63" s="0" t="s">
        <v>355</v>
      </c>
      <c r="F63" s="7" t="n">
        <v>0</v>
      </c>
    </row>
    <row r="64" customFormat="false" ht="15" hidden="false" customHeight="false" outlineLevel="0" collapsed="false">
      <c r="C64" s="0" t="s">
        <v>393</v>
      </c>
      <c r="D64" s="0" t="n">
        <v>2</v>
      </c>
      <c r="E64" s="0" t="s">
        <v>356</v>
      </c>
      <c r="F64" s="7" t="n">
        <v>0</v>
      </c>
    </row>
    <row r="65" customFormat="false" ht="15" hidden="false" customHeight="false" outlineLevel="0" collapsed="false">
      <c r="C65" s="0" t="s">
        <v>393</v>
      </c>
      <c r="D65" s="0" t="n">
        <v>20</v>
      </c>
      <c r="E65" s="0" t="s">
        <v>357</v>
      </c>
      <c r="F65" s="7" t="n">
        <v>0</v>
      </c>
    </row>
    <row r="66" customFormat="false" ht="15" hidden="false" customHeight="false" outlineLevel="0" collapsed="false">
      <c r="C66" s="0" t="s">
        <v>393</v>
      </c>
      <c r="D66" s="0" t="n">
        <v>21</v>
      </c>
      <c r="E66" s="0" t="s">
        <v>358</v>
      </c>
      <c r="F66" s="7" t="n">
        <v>0</v>
      </c>
    </row>
    <row r="67" customFormat="false" ht="15" hidden="false" customHeight="false" outlineLevel="0" collapsed="false">
      <c r="C67" s="0" t="s">
        <v>393</v>
      </c>
      <c r="D67" s="0" t="n">
        <v>22</v>
      </c>
      <c r="E67" s="0" t="s">
        <v>359</v>
      </c>
      <c r="F67" s="7" t="n">
        <v>0</v>
      </c>
    </row>
    <row r="68" customFormat="false" ht="15" hidden="false" customHeight="false" outlineLevel="0" collapsed="false">
      <c r="C68" s="0" t="s">
        <v>393</v>
      </c>
      <c r="D68" s="0" t="n">
        <v>23</v>
      </c>
      <c r="E68" s="0" t="s">
        <v>360</v>
      </c>
      <c r="F68" s="7" t="n">
        <v>0</v>
      </c>
    </row>
    <row r="69" customFormat="false" ht="15" hidden="false" customHeight="false" outlineLevel="0" collapsed="false">
      <c r="C69" s="0" t="s">
        <v>393</v>
      </c>
      <c r="D69" s="0" t="n">
        <v>24</v>
      </c>
      <c r="E69" s="0" t="s">
        <v>361</v>
      </c>
      <c r="F69" s="7" t="n">
        <v>0</v>
      </c>
    </row>
    <row r="70" customFormat="false" ht="15" hidden="false" customHeight="false" outlineLevel="0" collapsed="false">
      <c r="C70" s="0" t="s">
        <v>393</v>
      </c>
      <c r="D70" s="0" t="n">
        <v>25</v>
      </c>
      <c r="E70" s="0" t="s">
        <v>362</v>
      </c>
      <c r="F70" s="7" t="n">
        <v>0</v>
      </c>
    </row>
    <row r="71" customFormat="false" ht="15" hidden="false" customHeight="false" outlineLevel="0" collapsed="false">
      <c r="C71" s="0" t="s">
        <v>393</v>
      </c>
      <c r="D71" s="0" t="n">
        <v>26</v>
      </c>
      <c r="E71" s="0" t="s">
        <v>363</v>
      </c>
      <c r="F71" s="7" t="n">
        <v>0</v>
      </c>
    </row>
    <row r="72" customFormat="false" ht="15" hidden="false" customHeight="false" outlineLevel="0" collapsed="false">
      <c r="C72" s="0" t="s">
        <v>393</v>
      </c>
      <c r="D72" s="0" t="n">
        <v>27</v>
      </c>
      <c r="E72" s="0" t="s">
        <v>364</v>
      </c>
      <c r="F72" s="7" t="n">
        <v>0</v>
      </c>
    </row>
    <row r="73" customFormat="false" ht="15" hidden="false" customHeight="false" outlineLevel="0" collapsed="false">
      <c r="C73" s="0" t="s">
        <v>393</v>
      </c>
      <c r="D73" s="0" t="n">
        <v>28</v>
      </c>
      <c r="E73" s="0" t="s">
        <v>365</v>
      </c>
      <c r="F73" s="7" t="n">
        <v>0</v>
      </c>
    </row>
    <row r="74" customFormat="false" ht="15" hidden="false" customHeight="false" outlineLevel="0" collapsed="false">
      <c r="C74" s="0" t="s">
        <v>393</v>
      </c>
      <c r="D74" s="0" t="n">
        <v>29</v>
      </c>
      <c r="E74" s="0" t="s">
        <v>366</v>
      </c>
      <c r="F74" s="7" t="n">
        <v>0</v>
      </c>
    </row>
    <row r="75" customFormat="false" ht="15" hidden="false" customHeight="false" outlineLevel="0" collapsed="false">
      <c r="C75" s="0" t="s">
        <v>393</v>
      </c>
      <c r="D75" s="0" t="n">
        <v>3</v>
      </c>
      <c r="E75" s="0" t="s">
        <v>367</v>
      </c>
      <c r="F75" s="7" t="n">
        <v>0</v>
      </c>
    </row>
    <row r="76" customFormat="false" ht="15" hidden="false" customHeight="false" outlineLevel="0" collapsed="false">
      <c r="C76" s="0" t="s">
        <v>393</v>
      </c>
      <c r="D76" s="0" t="n">
        <v>30</v>
      </c>
      <c r="E76" s="0" t="s">
        <v>368</v>
      </c>
      <c r="F76" s="7" t="n">
        <v>0</v>
      </c>
    </row>
    <row r="77" customFormat="false" ht="15" hidden="false" customHeight="false" outlineLevel="0" collapsed="false">
      <c r="C77" s="0" t="s">
        <v>393</v>
      </c>
      <c r="D77" s="0" t="n">
        <v>31</v>
      </c>
      <c r="E77" s="0" t="s">
        <v>369</v>
      </c>
      <c r="F77" s="7" t="n">
        <v>0</v>
      </c>
    </row>
    <row r="78" customFormat="false" ht="15" hidden="false" customHeight="false" outlineLevel="0" collapsed="false">
      <c r="C78" s="0" t="s">
        <v>393</v>
      </c>
      <c r="D78" s="0" t="n">
        <v>32</v>
      </c>
      <c r="E78" s="0" t="s">
        <v>370</v>
      </c>
      <c r="F78" s="7" t="n">
        <v>0</v>
      </c>
    </row>
    <row r="79" customFormat="false" ht="15" hidden="false" customHeight="false" outlineLevel="0" collapsed="false">
      <c r="C79" s="0" t="s">
        <v>393</v>
      </c>
      <c r="D79" s="0" t="n">
        <v>33</v>
      </c>
      <c r="E79" s="0" t="s">
        <v>371</v>
      </c>
      <c r="F79" s="7" t="n">
        <v>0</v>
      </c>
    </row>
    <row r="80" customFormat="false" ht="15" hidden="false" customHeight="false" outlineLevel="0" collapsed="false">
      <c r="C80" s="0" t="s">
        <v>393</v>
      </c>
      <c r="D80" s="0" t="n">
        <v>34</v>
      </c>
      <c r="E80" s="0" t="s">
        <v>372</v>
      </c>
      <c r="F80" s="7" t="n">
        <v>2</v>
      </c>
    </row>
    <row r="81" customFormat="false" ht="15.75" hidden="false" customHeight="true" outlineLevel="0" collapsed="false">
      <c r="C81" s="0" t="s">
        <v>393</v>
      </c>
      <c r="D81" s="0" t="n">
        <v>35</v>
      </c>
      <c r="E81" s="0" t="s">
        <v>373</v>
      </c>
      <c r="F81" s="7" t="n">
        <v>0</v>
      </c>
    </row>
    <row r="82" customFormat="false" ht="15" hidden="false" customHeight="false" outlineLevel="0" collapsed="false">
      <c r="C82" s="0" t="s">
        <v>393</v>
      </c>
      <c r="D82" s="0" t="n">
        <v>36</v>
      </c>
      <c r="E82" s="0" t="s">
        <v>374</v>
      </c>
      <c r="F82" s="7" t="n">
        <v>0</v>
      </c>
    </row>
    <row r="83" customFormat="false" ht="15" hidden="false" customHeight="false" outlineLevel="0" collapsed="false">
      <c r="C83" s="0" t="s">
        <v>393</v>
      </c>
      <c r="D83" s="0" t="n">
        <v>37</v>
      </c>
      <c r="E83" s="0" t="s">
        <v>375</v>
      </c>
      <c r="F83" s="7" t="n">
        <v>0</v>
      </c>
    </row>
    <row r="84" customFormat="false" ht="15" hidden="false" customHeight="false" outlineLevel="0" collapsed="false">
      <c r="C84" s="0" t="s">
        <v>393</v>
      </c>
      <c r="D84" s="0" t="n">
        <v>38</v>
      </c>
      <c r="E84" s="0" t="s">
        <v>376</v>
      </c>
      <c r="F84" s="7" t="n">
        <v>0</v>
      </c>
    </row>
    <row r="85" customFormat="false" ht="15" hidden="false" customHeight="false" outlineLevel="0" collapsed="false">
      <c r="C85" s="0" t="s">
        <v>393</v>
      </c>
      <c r="D85" s="0" t="n">
        <v>39</v>
      </c>
      <c r="E85" s="0" t="s">
        <v>377</v>
      </c>
      <c r="F85" s="7" t="n">
        <v>0</v>
      </c>
    </row>
    <row r="86" customFormat="false" ht="15" hidden="false" customHeight="false" outlineLevel="0" collapsed="false">
      <c r="C86" s="0" t="s">
        <v>393</v>
      </c>
      <c r="D86" s="0" t="n">
        <v>4</v>
      </c>
      <c r="E86" s="0" t="s">
        <v>378</v>
      </c>
      <c r="F86" s="7" t="n">
        <v>0</v>
      </c>
    </row>
    <row r="87" customFormat="false" ht="15" hidden="false" customHeight="false" outlineLevel="0" collapsed="false">
      <c r="C87" s="0" t="s">
        <v>393</v>
      </c>
      <c r="D87" s="0" t="n">
        <v>40</v>
      </c>
      <c r="E87" s="0" t="s">
        <v>379</v>
      </c>
      <c r="F87" s="7" t="n">
        <v>0</v>
      </c>
    </row>
    <row r="88" customFormat="false" ht="15" hidden="false" customHeight="false" outlineLevel="0" collapsed="false">
      <c r="C88" s="0" t="s">
        <v>393</v>
      </c>
      <c r="D88" s="0" t="n">
        <v>41</v>
      </c>
      <c r="E88" s="0" t="s">
        <v>380</v>
      </c>
      <c r="F88" s="7" t="n">
        <v>0</v>
      </c>
    </row>
    <row r="89" customFormat="false" ht="15" hidden="false" customHeight="false" outlineLevel="0" collapsed="false">
      <c r="C89" s="0" t="s">
        <v>393</v>
      </c>
      <c r="D89" s="0" t="n">
        <v>42</v>
      </c>
      <c r="E89" s="0" t="s">
        <v>381</v>
      </c>
      <c r="F89" s="7" t="n">
        <v>0</v>
      </c>
    </row>
    <row r="90" customFormat="false" ht="15" hidden="false" customHeight="false" outlineLevel="0" collapsed="false">
      <c r="C90" s="0" t="s">
        <v>393</v>
      </c>
      <c r="D90" s="0" t="n">
        <v>43</v>
      </c>
      <c r="E90" s="0" t="s">
        <v>382</v>
      </c>
      <c r="F90" s="7" t="n">
        <v>0</v>
      </c>
    </row>
    <row r="91" customFormat="false" ht="15" hidden="false" customHeight="false" outlineLevel="0" collapsed="false">
      <c r="C91" s="0" t="s">
        <v>393</v>
      </c>
      <c r="D91" s="0" t="n">
        <v>44</v>
      </c>
      <c r="E91" s="0" t="s">
        <v>383</v>
      </c>
      <c r="F91" s="7" t="n">
        <v>0</v>
      </c>
    </row>
    <row r="92" customFormat="false" ht="15" hidden="false" customHeight="false" outlineLevel="0" collapsed="false">
      <c r="C92" s="0" t="s">
        <v>393</v>
      </c>
      <c r="D92" s="0" t="n">
        <v>45</v>
      </c>
      <c r="E92" s="0" t="s">
        <v>384</v>
      </c>
      <c r="F92" s="7" t="n">
        <v>0</v>
      </c>
    </row>
    <row r="93" customFormat="false" ht="15" hidden="false" customHeight="false" outlineLevel="0" collapsed="false">
      <c r="C93" s="0" t="s">
        <v>393</v>
      </c>
      <c r="D93" s="0" t="n">
        <v>46</v>
      </c>
      <c r="E93" s="0" t="s">
        <v>385</v>
      </c>
      <c r="F93" s="7" t="n">
        <v>0</v>
      </c>
    </row>
    <row r="94" customFormat="false" ht="15" hidden="false" customHeight="false" outlineLevel="0" collapsed="false">
      <c r="C94" s="0" t="s">
        <v>393</v>
      </c>
      <c r="D94" s="0" t="n">
        <v>47</v>
      </c>
      <c r="E94" s="0" t="s">
        <v>386</v>
      </c>
      <c r="F94" s="7" t="n">
        <v>1</v>
      </c>
    </row>
    <row r="95" customFormat="false" ht="15" hidden="false" customHeight="false" outlineLevel="0" collapsed="false">
      <c r="C95" s="0" t="s">
        <v>393</v>
      </c>
      <c r="D95" s="0" t="n">
        <v>48</v>
      </c>
      <c r="E95" s="0" t="s">
        <v>387</v>
      </c>
      <c r="F95" s="7" t="n">
        <v>0</v>
      </c>
    </row>
    <row r="96" customFormat="false" ht="15" hidden="false" customHeight="false" outlineLevel="0" collapsed="false">
      <c r="C96" s="0" t="s">
        <v>393</v>
      </c>
      <c r="D96" s="0" t="n">
        <v>5</v>
      </c>
      <c r="E96" s="0" t="s">
        <v>388</v>
      </c>
      <c r="F96" s="7" t="n">
        <v>0</v>
      </c>
    </row>
    <row r="97" customFormat="false" ht="15" hidden="false" customHeight="false" outlineLevel="0" collapsed="false">
      <c r="C97" s="0" t="s">
        <v>393</v>
      </c>
      <c r="D97" s="0" t="n">
        <v>6</v>
      </c>
      <c r="E97" s="0" t="s">
        <v>389</v>
      </c>
      <c r="F97" s="7" t="n">
        <v>0</v>
      </c>
    </row>
    <row r="98" customFormat="false" ht="15" hidden="false" customHeight="false" outlineLevel="0" collapsed="false">
      <c r="C98" s="0" t="s">
        <v>393</v>
      </c>
      <c r="D98" s="0" t="n">
        <v>7</v>
      </c>
      <c r="E98" s="0" t="s">
        <v>390</v>
      </c>
      <c r="F98" s="7" t="n">
        <v>0</v>
      </c>
    </row>
    <row r="99" customFormat="false" ht="15" hidden="false" customHeight="false" outlineLevel="0" collapsed="false">
      <c r="C99" s="0" t="s">
        <v>393</v>
      </c>
      <c r="D99" s="0" t="n">
        <v>8</v>
      </c>
      <c r="E99" s="0" t="s">
        <v>391</v>
      </c>
      <c r="F99" s="7" t="n">
        <v>0</v>
      </c>
    </row>
    <row r="100" customFormat="false" ht="15" hidden="false" customHeight="false" outlineLevel="0" collapsed="false">
      <c r="C100" s="0" t="s">
        <v>393</v>
      </c>
      <c r="D100" s="0" t="n">
        <v>9</v>
      </c>
      <c r="E100" s="0" t="s">
        <v>392</v>
      </c>
      <c r="F100" s="7" t="n">
        <v>0</v>
      </c>
    </row>
    <row r="101" customFormat="false" ht="15" hidden="false" customHeight="false" outlineLevel="0" collapsed="false">
      <c r="C101" s="0" t="s">
        <v>394</v>
      </c>
      <c r="D101" s="0" t="n">
        <v>0</v>
      </c>
      <c r="E101" s="0" t="s">
        <v>268</v>
      </c>
      <c r="F101" s="7" t="n">
        <v>0</v>
      </c>
    </row>
    <row r="102" customFormat="false" ht="15" hidden="false" customHeight="false" outlineLevel="0" collapsed="false">
      <c r="C102" s="0" t="s">
        <v>394</v>
      </c>
      <c r="D102" s="0" t="n">
        <v>1</v>
      </c>
      <c r="E102" s="0" t="s">
        <v>345</v>
      </c>
      <c r="F102" s="7" t="n">
        <v>0</v>
      </c>
    </row>
    <row r="103" customFormat="false" ht="15" hidden="false" customHeight="false" outlineLevel="0" collapsed="false">
      <c r="C103" s="0" t="s">
        <v>394</v>
      </c>
      <c r="D103" s="0" t="n">
        <v>10</v>
      </c>
      <c r="E103" s="0" t="s">
        <v>346</v>
      </c>
      <c r="F103" s="7" t="n">
        <v>0</v>
      </c>
    </row>
    <row r="104" customFormat="false" ht="15" hidden="false" customHeight="false" outlineLevel="0" collapsed="false">
      <c r="C104" s="0" t="s">
        <v>394</v>
      </c>
      <c r="D104" s="0" t="n">
        <v>11</v>
      </c>
      <c r="E104" s="0" t="s">
        <v>347</v>
      </c>
      <c r="F104" s="7" t="n">
        <v>0</v>
      </c>
    </row>
    <row r="105" customFormat="false" ht="15" hidden="false" customHeight="false" outlineLevel="0" collapsed="false">
      <c r="C105" s="0" t="s">
        <v>394</v>
      </c>
      <c r="D105" s="0" t="n">
        <v>12</v>
      </c>
      <c r="E105" s="0" t="s">
        <v>348</v>
      </c>
      <c r="F105" s="7" t="n">
        <v>3</v>
      </c>
    </row>
    <row r="106" customFormat="false" ht="15" hidden="false" customHeight="false" outlineLevel="0" collapsed="false">
      <c r="C106" s="0" t="s">
        <v>394</v>
      </c>
      <c r="D106" s="0" t="n">
        <v>13</v>
      </c>
      <c r="E106" s="0" t="s">
        <v>349</v>
      </c>
      <c r="F106" s="7" t="n">
        <v>0</v>
      </c>
    </row>
    <row r="107" customFormat="false" ht="15" hidden="false" customHeight="false" outlineLevel="0" collapsed="false">
      <c r="C107" s="0" t="s">
        <v>394</v>
      </c>
      <c r="D107" s="0" t="n">
        <v>14</v>
      </c>
      <c r="E107" s="0" t="s">
        <v>350</v>
      </c>
      <c r="F107" s="7" t="n">
        <v>0</v>
      </c>
    </row>
    <row r="108" customFormat="false" ht="15" hidden="false" customHeight="false" outlineLevel="0" collapsed="false">
      <c r="C108" s="0" t="s">
        <v>394</v>
      </c>
      <c r="D108" s="0" t="n">
        <v>15</v>
      </c>
      <c r="E108" s="0" t="s">
        <v>351</v>
      </c>
      <c r="F108" s="7" t="n">
        <v>0</v>
      </c>
    </row>
    <row r="109" customFormat="false" ht="15" hidden="false" customHeight="false" outlineLevel="0" collapsed="false">
      <c r="C109" s="0" t="s">
        <v>394</v>
      </c>
      <c r="D109" s="0" t="n">
        <v>16</v>
      </c>
      <c r="E109" s="0" t="s">
        <v>352</v>
      </c>
      <c r="F109" s="7" t="n">
        <v>0</v>
      </c>
    </row>
    <row r="110" customFormat="false" ht="15" hidden="false" customHeight="false" outlineLevel="0" collapsed="false">
      <c r="C110" s="0" t="s">
        <v>394</v>
      </c>
      <c r="D110" s="0" t="n">
        <v>17</v>
      </c>
      <c r="E110" s="0" t="s">
        <v>353</v>
      </c>
      <c r="F110" s="7" t="n">
        <v>0</v>
      </c>
    </row>
    <row r="111" customFormat="false" ht="15" hidden="false" customHeight="false" outlineLevel="0" collapsed="false">
      <c r="C111" s="0" t="s">
        <v>394</v>
      </c>
      <c r="D111" s="0" t="n">
        <v>18</v>
      </c>
      <c r="E111" s="0" t="s">
        <v>354</v>
      </c>
      <c r="F111" s="7" t="n">
        <v>0</v>
      </c>
    </row>
    <row r="112" customFormat="false" ht="15" hidden="false" customHeight="false" outlineLevel="0" collapsed="false">
      <c r="C112" s="0" t="s">
        <v>394</v>
      </c>
      <c r="D112" s="0" t="n">
        <v>19</v>
      </c>
      <c r="E112" s="0" t="s">
        <v>355</v>
      </c>
      <c r="F112" s="7" t="n">
        <v>0</v>
      </c>
    </row>
    <row r="113" customFormat="false" ht="15" hidden="false" customHeight="false" outlineLevel="0" collapsed="false">
      <c r="C113" s="0" t="s">
        <v>394</v>
      </c>
      <c r="D113" s="0" t="n">
        <v>2</v>
      </c>
      <c r="E113" s="0" t="s">
        <v>356</v>
      </c>
      <c r="F113" s="7" t="n">
        <v>0</v>
      </c>
    </row>
    <row r="114" customFormat="false" ht="15" hidden="false" customHeight="false" outlineLevel="0" collapsed="false">
      <c r="C114" s="0" t="s">
        <v>394</v>
      </c>
      <c r="D114" s="0" t="n">
        <v>20</v>
      </c>
      <c r="E114" s="0" t="s">
        <v>357</v>
      </c>
      <c r="F114" s="7" t="n">
        <v>0</v>
      </c>
    </row>
    <row r="115" customFormat="false" ht="15" hidden="false" customHeight="false" outlineLevel="0" collapsed="false">
      <c r="C115" s="0" t="s">
        <v>394</v>
      </c>
      <c r="D115" s="0" t="n">
        <v>21</v>
      </c>
      <c r="E115" s="0" t="s">
        <v>358</v>
      </c>
      <c r="F115" s="7" t="n">
        <v>0</v>
      </c>
    </row>
    <row r="116" customFormat="false" ht="15" hidden="false" customHeight="false" outlineLevel="0" collapsed="false">
      <c r="C116" s="0" t="s">
        <v>394</v>
      </c>
      <c r="D116" s="0" t="n">
        <v>22</v>
      </c>
      <c r="E116" s="0" t="s">
        <v>359</v>
      </c>
      <c r="F116" s="7" t="n">
        <v>0</v>
      </c>
    </row>
    <row r="117" customFormat="false" ht="15" hidden="false" customHeight="false" outlineLevel="0" collapsed="false">
      <c r="C117" s="0" t="s">
        <v>394</v>
      </c>
      <c r="D117" s="0" t="n">
        <v>23</v>
      </c>
      <c r="E117" s="0" t="s">
        <v>360</v>
      </c>
      <c r="F117" s="7" t="n">
        <v>0</v>
      </c>
    </row>
    <row r="118" customFormat="false" ht="15" hidden="false" customHeight="false" outlineLevel="0" collapsed="false">
      <c r="C118" s="0" t="s">
        <v>394</v>
      </c>
      <c r="D118" s="0" t="n">
        <v>24</v>
      </c>
      <c r="E118" s="0" t="s">
        <v>361</v>
      </c>
      <c r="F118" s="7" t="n">
        <v>0</v>
      </c>
    </row>
    <row r="119" customFormat="false" ht="15" hidden="false" customHeight="false" outlineLevel="0" collapsed="false">
      <c r="C119" s="0" t="s">
        <v>394</v>
      </c>
      <c r="D119" s="0" t="n">
        <v>25</v>
      </c>
      <c r="E119" s="0" t="s">
        <v>362</v>
      </c>
      <c r="F119" s="7" t="n">
        <v>0</v>
      </c>
    </row>
    <row r="120" customFormat="false" ht="15" hidden="false" customHeight="false" outlineLevel="0" collapsed="false">
      <c r="C120" s="0" t="s">
        <v>394</v>
      </c>
      <c r="D120" s="0" t="n">
        <v>26</v>
      </c>
      <c r="E120" s="0" t="s">
        <v>363</v>
      </c>
      <c r="F120" s="7" t="n">
        <v>0</v>
      </c>
    </row>
    <row r="121" customFormat="false" ht="15" hidden="false" customHeight="false" outlineLevel="0" collapsed="false">
      <c r="C121" s="0" t="s">
        <v>394</v>
      </c>
      <c r="D121" s="0" t="n">
        <v>27</v>
      </c>
      <c r="E121" s="0" t="s">
        <v>364</v>
      </c>
      <c r="F121" s="7" t="n">
        <v>0</v>
      </c>
    </row>
    <row r="122" customFormat="false" ht="15" hidden="false" customHeight="false" outlineLevel="0" collapsed="false">
      <c r="C122" s="0" t="s">
        <v>394</v>
      </c>
      <c r="D122" s="0" t="n">
        <v>28</v>
      </c>
      <c r="E122" s="0" t="s">
        <v>365</v>
      </c>
      <c r="F122" s="7" t="n">
        <v>0</v>
      </c>
    </row>
    <row r="123" customFormat="false" ht="15" hidden="false" customHeight="false" outlineLevel="0" collapsed="false">
      <c r="C123" s="0" t="s">
        <v>394</v>
      </c>
      <c r="D123" s="0" t="n">
        <v>29</v>
      </c>
      <c r="E123" s="0" t="s">
        <v>366</v>
      </c>
      <c r="F123" s="7" t="n">
        <v>0</v>
      </c>
    </row>
    <row r="124" customFormat="false" ht="15" hidden="false" customHeight="false" outlineLevel="0" collapsed="false">
      <c r="C124" s="0" t="s">
        <v>394</v>
      </c>
      <c r="D124" s="0" t="n">
        <v>3</v>
      </c>
      <c r="E124" s="0" t="s">
        <v>367</v>
      </c>
      <c r="F124" s="7" t="n">
        <v>0</v>
      </c>
    </row>
    <row r="125" customFormat="false" ht="15" hidden="false" customHeight="false" outlineLevel="0" collapsed="false">
      <c r="C125" s="0" t="s">
        <v>394</v>
      </c>
      <c r="D125" s="0" t="n">
        <v>30</v>
      </c>
      <c r="E125" s="0" t="s">
        <v>368</v>
      </c>
      <c r="F125" s="7" t="n">
        <v>0</v>
      </c>
    </row>
    <row r="126" customFormat="false" ht="15" hidden="false" customHeight="false" outlineLevel="0" collapsed="false">
      <c r="C126" s="0" t="s">
        <v>394</v>
      </c>
      <c r="D126" s="0" t="n">
        <v>31</v>
      </c>
      <c r="E126" s="0" t="s">
        <v>369</v>
      </c>
      <c r="F126" s="7" t="n">
        <v>0</v>
      </c>
    </row>
    <row r="127" customFormat="false" ht="15" hidden="false" customHeight="false" outlineLevel="0" collapsed="false">
      <c r="C127" s="0" t="s">
        <v>394</v>
      </c>
      <c r="D127" s="0" t="n">
        <v>32</v>
      </c>
      <c r="E127" s="0" t="s">
        <v>370</v>
      </c>
      <c r="F127" s="7" t="n">
        <v>0</v>
      </c>
    </row>
    <row r="128" customFormat="false" ht="15" hidden="false" customHeight="false" outlineLevel="0" collapsed="false">
      <c r="C128" s="0" t="s">
        <v>394</v>
      </c>
      <c r="D128" s="0" t="n">
        <v>33</v>
      </c>
      <c r="E128" s="0" t="s">
        <v>371</v>
      </c>
      <c r="F128" s="7" t="n">
        <v>0</v>
      </c>
    </row>
    <row r="129" customFormat="false" ht="15" hidden="false" customHeight="false" outlineLevel="0" collapsed="false">
      <c r="C129" s="0" t="s">
        <v>394</v>
      </c>
      <c r="D129" s="0" t="n">
        <v>34</v>
      </c>
      <c r="E129" s="0" t="s">
        <v>372</v>
      </c>
      <c r="F129" s="7" t="n">
        <v>0</v>
      </c>
    </row>
    <row r="130" customFormat="false" ht="15" hidden="false" customHeight="false" outlineLevel="0" collapsed="false">
      <c r="C130" s="0" t="s">
        <v>394</v>
      </c>
      <c r="D130" s="0" t="n">
        <v>35</v>
      </c>
      <c r="E130" s="0" t="s">
        <v>373</v>
      </c>
      <c r="F130" s="7" t="n">
        <v>0</v>
      </c>
    </row>
    <row r="131" customFormat="false" ht="15" hidden="false" customHeight="false" outlineLevel="0" collapsed="false">
      <c r="C131" s="0" t="s">
        <v>394</v>
      </c>
      <c r="D131" s="0" t="n">
        <v>36</v>
      </c>
      <c r="E131" s="0" t="s">
        <v>374</v>
      </c>
      <c r="F131" s="7" t="n">
        <v>0</v>
      </c>
    </row>
    <row r="132" customFormat="false" ht="15" hidden="false" customHeight="false" outlineLevel="0" collapsed="false">
      <c r="C132" s="0" t="s">
        <v>394</v>
      </c>
      <c r="D132" s="0" t="n">
        <v>37</v>
      </c>
      <c r="E132" s="0" t="s">
        <v>375</v>
      </c>
      <c r="F132" s="7" t="n">
        <v>0</v>
      </c>
    </row>
    <row r="133" customFormat="false" ht="15" hidden="false" customHeight="false" outlineLevel="0" collapsed="false">
      <c r="C133" s="0" t="s">
        <v>394</v>
      </c>
      <c r="D133" s="0" t="n">
        <v>38</v>
      </c>
      <c r="E133" s="0" t="s">
        <v>376</v>
      </c>
      <c r="F133" s="7" t="n">
        <v>0</v>
      </c>
    </row>
    <row r="134" customFormat="false" ht="15" hidden="false" customHeight="false" outlineLevel="0" collapsed="false">
      <c r="C134" s="0" t="s">
        <v>394</v>
      </c>
      <c r="D134" s="0" t="n">
        <v>39</v>
      </c>
      <c r="E134" s="0" t="s">
        <v>377</v>
      </c>
      <c r="F134" s="7" t="n">
        <v>0</v>
      </c>
    </row>
    <row r="135" customFormat="false" ht="15" hidden="false" customHeight="false" outlineLevel="0" collapsed="false">
      <c r="C135" s="0" t="s">
        <v>394</v>
      </c>
      <c r="D135" s="0" t="n">
        <v>4</v>
      </c>
      <c r="E135" s="0" t="s">
        <v>378</v>
      </c>
      <c r="F135" s="7" t="n">
        <v>0</v>
      </c>
    </row>
    <row r="136" customFormat="false" ht="15" hidden="false" customHeight="false" outlineLevel="0" collapsed="false">
      <c r="C136" s="0" t="s">
        <v>394</v>
      </c>
      <c r="D136" s="0" t="n">
        <v>40</v>
      </c>
      <c r="E136" s="0" t="s">
        <v>379</v>
      </c>
      <c r="F136" s="7" t="n">
        <v>0</v>
      </c>
    </row>
    <row r="137" customFormat="false" ht="15" hidden="false" customHeight="false" outlineLevel="0" collapsed="false">
      <c r="C137" s="0" t="s">
        <v>394</v>
      </c>
      <c r="D137" s="0" t="n">
        <v>41</v>
      </c>
      <c r="E137" s="0" t="s">
        <v>380</v>
      </c>
      <c r="F137" s="7" t="n">
        <v>0</v>
      </c>
    </row>
    <row r="138" customFormat="false" ht="15" hidden="false" customHeight="false" outlineLevel="0" collapsed="false">
      <c r="C138" s="0" t="s">
        <v>394</v>
      </c>
      <c r="D138" s="0" t="n">
        <v>42</v>
      </c>
      <c r="E138" s="0" t="s">
        <v>381</v>
      </c>
      <c r="F138" s="7" t="n">
        <v>0</v>
      </c>
    </row>
    <row r="139" customFormat="false" ht="15" hidden="false" customHeight="false" outlineLevel="0" collapsed="false">
      <c r="C139" s="0" t="s">
        <v>394</v>
      </c>
      <c r="D139" s="0" t="n">
        <v>43</v>
      </c>
      <c r="E139" s="0" t="s">
        <v>382</v>
      </c>
      <c r="F139" s="7" t="n">
        <v>0</v>
      </c>
    </row>
    <row r="140" customFormat="false" ht="15" hidden="false" customHeight="false" outlineLevel="0" collapsed="false">
      <c r="C140" s="0" t="s">
        <v>394</v>
      </c>
      <c r="D140" s="0" t="n">
        <v>44</v>
      </c>
      <c r="E140" s="0" t="s">
        <v>383</v>
      </c>
      <c r="F140" s="7" t="n">
        <v>0</v>
      </c>
    </row>
    <row r="141" customFormat="false" ht="15" hidden="false" customHeight="false" outlineLevel="0" collapsed="false">
      <c r="C141" s="0" t="s">
        <v>394</v>
      </c>
      <c r="D141" s="0" t="n">
        <v>45</v>
      </c>
      <c r="E141" s="0" t="s">
        <v>384</v>
      </c>
      <c r="F141" s="7" t="n">
        <v>0</v>
      </c>
    </row>
    <row r="142" customFormat="false" ht="15" hidden="false" customHeight="false" outlineLevel="0" collapsed="false">
      <c r="C142" s="0" t="s">
        <v>394</v>
      </c>
      <c r="D142" s="0" t="n">
        <v>46</v>
      </c>
      <c r="E142" s="0" t="s">
        <v>385</v>
      </c>
      <c r="F142" s="7" t="n">
        <v>0</v>
      </c>
    </row>
    <row r="143" customFormat="false" ht="15" hidden="false" customHeight="false" outlineLevel="0" collapsed="false">
      <c r="C143" s="0" t="s">
        <v>394</v>
      </c>
      <c r="D143" s="0" t="n">
        <v>47</v>
      </c>
      <c r="E143" s="0" t="s">
        <v>386</v>
      </c>
      <c r="F143" s="7" t="n">
        <v>0</v>
      </c>
    </row>
    <row r="144" customFormat="false" ht="15" hidden="false" customHeight="false" outlineLevel="0" collapsed="false">
      <c r="C144" s="0" t="s">
        <v>394</v>
      </c>
      <c r="D144" s="0" t="n">
        <v>48</v>
      </c>
      <c r="E144" s="0" t="s">
        <v>387</v>
      </c>
      <c r="F144" s="7" t="n">
        <v>0</v>
      </c>
    </row>
    <row r="145" customFormat="false" ht="15" hidden="false" customHeight="false" outlineLevel="0" collapsed="false">
      <c r="C145" s="0" t="s">
        <v>394</v>
      </c>
      <c r="D145" s="0" t="n">
        <v>5</v>
      </c>
      <c r="E145" s="0" t="s">
        <v>388</v>
      </c>
      <c r="F145" s="7" t="n">
        <v>0</v>
      </c>
    </row>
    <row r="146" customFormat="false" ht="15" hidden="false" customHeight="false" outlineLevel="0" collapsed="false">
      <c r="C146" s="0" t="s">
        <v>394</v>
      </c>
      <c r="D146" s="0" t="n">
        <v>6</v>
      </c>
      <c r="E146" s="0" t="s">
        <v>389</v>
      </c>
      <c r="F146" s="7" t="n">
        <v>0</v>
      </c>
    </row>
    <row r="147" customFormat="false" ht="15" hidden="false" customHeight="false" outlineLevel="0" collapsed="false">
      <c r="C147" s="0" t="s">
        <v>394</v>
      </c>
      <c r="D147" s="0" t="n">
        <v>7</v>
      </c>
      <c r="E147" s="0" t="s">
        <v>390</v>
      </c>
      <c r="F147" s="7" t="n">
        <v>0</v>
      </c>
    </row>
    <row r="148" customFormat="false" ht="15" hidden="false" customHeight="false" outlineLevel="0" collapsed="false">
      <c r="C148" s="0" t="s">
        <v>394</v>
      </c>
      <c r="D148" s="0" t="n">
        <v>8</v>
      </c>
      <c r="E148" s="0" t="s">
        <v>391</v>
      </c>
      <c r="F148" s="7" t="n">
        <v>0</v>
      </c>
    </row>
    <row r="149" customFormat="false" ht="15" hidden="false" customHeight="false" outlineLevel="0" collapsed="false">
      <c r="C149" s="0" t="s">
        <v>394</v>
      </c>
      <c r="D149" s="0" t="n">
        <v>9</v>
      </c>
      <c r="E149" s="0" t="s">
        <v>392</v>
      </c>
      <c r="F149" s="7" t="n">
        <v>0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V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2" activeCellId="0" sqref="H12"/>
    </sheetView>
  </sheetViews>
  <sheetFormatPr defaultRowHeight="13.8" zeroHeight="false" outlineLevelRow="0" outlineLevelCol="0"/>
  <cols>
    <col collapsed="false" customWidth="true" hidden="false" outlineLevel="0" max="2" min="1" style="0" width="9.13"/>
    <col collapsed="false" customWidth="true" hidden="false" outlineLevel="0" max="3" min="3" style="0" width="10.42"/>
    <col collapsed="false" customWidth="true" hidden="false" outlineLevel="0" max="4" min="4" style="0" width="17.86"/>
    <col collapsed="false" customWidth="true" hidden="false" outlineLevel="0" max="5" min="5" style="0" width="10.42"/>
    <col collapsed="false" customWidth="true" hidden="false" outlineLevel="0" max="1025" min="6" style="0" width="9.13"/>
  </cols>
  <sheetData>
    <row r="1" customFormat="false" ht="15" hidden="false" customHeight="false" outlineLevel="0" collapsed="false">
      <c r="A1" s="53" t="s">
        <v>37</v>
      </c>
      <c r="B1" s="53" t="s">
        <v>395</v>
      </c>
      <c r="C1" s="53" t="s">
        <v>396</v>
      </c>
      <c r="D1" s="53" t="s">
        <v>397</v>
      </c>
      <c r="E1" s="53" t="s">
        <v>398</v>
      </c>
      <c r="F1" s="53" t="s">
        <v>399</v>
      </c>
      <c r="G1" s="53" t="s">
        <v>400</v>
      </c>
      <c r="H1" s="53" t="s">
        <v>401</v>
      </c>
      <c r="I1" s="53" t="s">
        <v>402</v>
      </c>
      <c r="J1" s="53" t="s">
        <v>403</v>
      </c>
      <c r="K1" s="53" t="s">
        <v>404</v>
      </c>
      <c r="L1" s="53" t="s">
        <v>405</v>
      </c>
      <c r="M1" s="53" t="s">
        <v>406</v>
      </c>
      <c r="N1" s="53" t="s">
        <v>407</v>
      </c>
      <c r="O1" s="53" t="s">
        <v>115</v>
      </c>
      <c r="P1" s="53" t="s">
        <v>408</v>
      </c>
      <c r="Q1" s="53" t="s">
        <v>409</v>
      </c>
      <c r="R1" s="53" t="s">
        <v>410</v>
      </c>
      <c r="S1" s="53" t="s">
        <v>411</v>
      </c>
      <c r="T1" s="53" t="s">
        <v>42</v>
      </c>
      <c r="U1" s="53" t="s">
        <v>46</v>
      </c>
      <c r="V1" s="53" t="s">
        <v>48</v>
      </c>
      <c r="W1" s="53" t="s">
        <v>50</v>
      </c>
      <c r="X1" s="53" t="s">
        <v>52</v>
      </c>
      <c r="Y1" s="53" t="s">
        <v>53</v>
      </c>
      <c r="Z1" s="53" t="s">
        <v>65</v>
      </c>
      <c r="AA1" s="53" t="s">
        <v>227</v>
      </c>
      <c r="AB1" s="53" t="s">
        <v>241</v>
      </c>
      <c r="AC1" s="53" t="s">
        <v>412</v>
      </c>
      <c r="AD1" s="53" t="s">
        <v>192</v>
      </c>
      <c r="AE1" s="53" t="s">
        <v>211</v>
      </c>
      <c r="AF1" s="53" t="s">
        <v>205</v>
      </c>
      <c r="AG1" s="53" t="s">
        <v>217</v>
      </c>
      <c r="AH1" s="53" t="s">
        <v>413</v>
      </c>
      <c r="AI1" s="53" t="s">
        <v>414</v>
      </c>
      <c r="AJ1" s="53" t="s">
        <v>304</v>
      </c>
      <c r="AK1" s="53" t="s">
        <v>415</v>
      </c>
      <c r="AL1" s="53" t="s">
        <v>344</v>
      </c>
      <c r="AM1" s="53" t="s">
        <v>416</v>
      </c>
      <c r="AN1" s="53" t="s">
        <v>393</v>
      </c>
      <c r="AO1" s="53" t="s">
        <v>417</v>
      </c>
      <c r="AP1" s="53" t="s">
        <v>394</v>
      </c>
      <c r="AQ1" s="53" t="s">
        <v>418</v>
      </c>
      <c r="AR1" s="53" t="s">
        <v>88</v>
      </c>
      <c r="AS1" s="53" t="s">
        <v>107</v>
      </c>
      <c r="AT1" s="53" t="s">
        <v>419</v>
      </c>
      <c r="AU1" s="53" t="s">
        <v>86</v>
      </c>
      <c r="AV1" s="53" t="s">
        <v>94</v>
      </c>
      <c r="AW1" s="53" t="s">
        <v>92</v>
      </c>
      <c r="AX1" s="53" t="s">
        <v>253</v>
      </c>
      <c r="AY1" s="53" t="s">
        <v>420</v>
      </c>
      <c r="AZ1" s="53" t="s">
        <v>280</v>
      </c>
      <c r="BA1" s="53" t="s">
        <v>296</v>
      </c>
      <c r="BB1" s="53" t="s">
        <v>421</v>
      </c>
      <c r="BC1" s="53" t="s">
        <v>283</v>
      </c>
      <c r="BD1" s="53" t="s">
        <v>298</v>
      </c>
      <c r="BE1" s="53" t="s">
        <v>422</v>
      </c>
      <c r="BF1" s="53" t="s">
        <v>285</v>
      </c>
      <c r="BG1" s="53" t="s">
        <v>300</v>
      </c>
      <c r="BH1" s="53" t="s">
        <v>423</v>
      </c>
      <c r="BI1" s="53" t="s">
        <v>174</v>
      </c>
      <c r="BJ1" s="53" t="s">
        <v>424</v>
      </c>
      <c r="BK1" s="53" t="s">
        <v>425</v>
      </c>
      <c r="BL1" s="53" t="s">
        <v>426</v>
      </c>
      <c r="BM1" s="53" t="s">
        <v>427</v>
      </c>
      <c r="BN1" s="53" t="s">
        <v>428</v>
      </c>
      <c r="BO1" s="53" t="s">
        <v>429</v>
      </c>
      <c r="BP1" s="53" t="s">
        <v>430</v>
      </c>
      <c r="BQ1" s="53" t="s">
        <v>267</v>
      </c>
      <c r="BR1" s="53" t="s">
        <v>274</v>
      </c>
      <c r="BS1" s="53" t="s">
        <v>431</v>
      </c>
      <c r="BT1" s="53" t="s">
        <v>311</v>
      </c>
      <c r="BU1" s="53" t="s">
        <v>324</v>
      </c>
      <c r="BV1" s="53" t="s">
        <v>326</v>
      </c>
      <c r="BW1" s="53" t="s">
        <v>322</v>
      </c>
      <c r="BX1" s="53" t="s">
        <v>318</v>
      </c>
      <c r="BY1" s="53" t="s">
        <v>320</v>
      </c>
      <c r="BZ1" s="53" t="s">
        <v>337</v>
      </c>
      <c r="CA1" s="53" t="s">
        <v>432</v>
      </c>
      <c r="CB1" s="53" t="s">
        <v>328</v>
      </c>
      <c r="CC1" s="53" t="s">
        <v>121</v>
      </c>
      <c r="CD1" s="53" t="s">
        <v>125</v>
      </c>
      <c r="CE1" s="53" t="s">
        <v>127</v>
      </c>
      <c r="CF1" s="53" t="s">
        <v>330</v>
      </c>
      <c r="CG1" s="53" t="s">
        <v>433</v>
      </c>
      <c r="CH1" s="53" t="s">
        <v>123</v>
      </c>
      <c r="CI1" s="53" t="s">
        <v>119</v>
      </c>
      <c r="CJ1" s="53" t="s">
        <v>434</v>
      </c>
      <c r="CK1" s="53" t="s">
        <v>435</v>
      </c>
      <c r="CL1" s="53" t="s">
        <v>436</v>
      </c>
      <c r="CM1" s="53" t="s">
        <v>437</v>
      </c>
      <c r="CN1" s="53" t="s">
        <v>438</v>
      </c>
      <c r="CO1" s="53" t="s">
        <v>439</v>
      </c>
      <c r="CP1" s="53" t="s">
        <v>108</v>
      </c>
      <c r="CQ1" s="53" t="s">
        <v>440</v>
      </c>
      <c r="CR1" s="53" t="s">
        <v>441</v>
      </c>
      <c r="CS1" s="53" t="s">
        <v>442</v>
      </c>
      <c r="CT1" s="53" t="s">
        <v>443</v>
      </c>
      <c r="CU1" s="53" t="s">
        <v>444</v>
      </c>
      <c r="CV1" s="53" t="s">
        <v>445</v>
      </c>
      <c r="CW1" s="53" t="s">
        <v>131</v>
      </c>
      <c r="CX1" s="53" t="s">
        <v>133</v>
      </c>
      <c r="CY1" s="53" t="s">
        <v>135</v>
      </c>
      <c r="CZ1" s="53" t="s">
        <v>137</v>
      </c>
      <c r="DA1" s="53" t="s">
        <v>139</v>
      </c>
      <c r="DB1" s="53" t="s">
        <v>141</v>
      </c>
      <c r="DC1" s="53" t="s">
        <v>143</v>
      </c>
      <c r="DD1" s="53" t="s">
        <v>144</v>
      </c>
      <c r="DE1" s="53" t="s">
        <v>146</v>
      </c>
      <c r="DF1" s="53" t="s">
        <v>148</v>
      </c>
      <c r="DG1" s="53" t="s">
        <v>150</v>
      </c>
      <c r="DH1" s="53" t="s">
        <v>152</v>
      </c>
      <c r="DI1" s="53" t="s">
        <v>154</v>
      </c>
      <c r="DJ1" s="53" t="s">
        <v>156</v>
      </c>
      <c r="DK1" s="53" t="s">
        <v>158</v>
      </c>
      <c r="DL1" s="53" t="s">
        <v>160</v>
      </c>
      <c r="DM1" s="53" t="s">
        <v>162</v>
      </c>
      <c r="DN1" s="53" t="s">
        <v>164</v>
      </c>
      <c r="DO1" s="53" t="s">
        <v>166</v>
      </c>
      <c r="DP1" s="53" t="s">
        <v>168</v>
      </c>
      <c r="DQ1" s="53" t="s">
        <v>340</v>
      </c>
      <c r="DR1" s="0" t="s">
        <v>162</v>
      </c>
      <c r="DS1" s="0" t="s">
        <v>164</v>
      </c>
      <c r="DT1" s="0" t="s">
        <v>166</v>
      </c>
      <c r="DU1" s="0" t="s">
        <v>168</v>
      </c>
      <c r="DV1" s="0" t="s">
        <v>340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RowHeight="15" zeroHeight="false" outlineLevelRow="0" outlineLevelCol="0"/>
  <cols>
    <col collapsed="false" customWidth="true" hidden="false" outlineLevel="0" max="1" min="1" style="0" width="12.42"/>
    <col collapsed="false" customWidth="true" hidden="false" outlineLevel="0" max="2" min="2" style="0" width="27.42"/>
    <col collapsed="false" customWidth="true" hidden="false" outlineLevel="0" max="1025" min="3" style="0" width="9.13"/>
  </cols>
  <sheetData>
    <row r="1" customFormat="false" ht="15" hidden="false" customHeight="false" outlineLevel="0" collapsed="false">
      <c r="A1" s="53" t="s">
        <v>446</v>
      </c>
      <c r="B1" s="53" t="s">
        <v>447</v>
      </c>
    </row>
    <row r="2" customFormat="false" ht="15" hidden="false" customHeight="false" outlineLevel="0" collapsed="false">
      <c r="A2" s="53" t="s">
        <v>448</v>
      </c>
      <c r="B2" s="54" t="n">
        <v>43944</v>
      </c>
    </row>
    <row r="3" customFormat="false" ht="15" hidden="false" customHeight="false" outlineLevel="0" collapsed="false">
      <c r="A3" s="53" t="s">
        <v>449</v>
      </c>
      <c r="B3" s="54" t="n">
        <v>43944</v>
      </c>
    </row>
    <row r="4" customFormat="false" ht="15" hidden="false" customHeight="false" outlineLevel="0" collapsed="false">
      <c r="A4" s="53" t="s">
        <v>450</v>
      </c>
      <c r="B4" s="53" t="s">
        <v>451</v>
      </c>
    </row>
    <row r="5" customFormat="false" ht="13.8" hidden="false" customHeight="false" outlineLevel="0" collapsed="false">
      <c r="A5" s="53" t="s">
        <v>452</v>
      </c>
      <c r="B5" s="54" t="n">
        <v>41640</v>
      </c>
    </row>
    <row r="6" customFormat="false" ht="15" hidden="false" customHeight="false" outlineLevel="0" collapsed="false">
      <c r="A6" s="53" t="s">
        <v>453</v>
      </c>
      <c r="B6" s="54"/>
    </row>
    <row r="7" customFormat="false" ht="15" hidden="false" customHeight="false" outlineLevel="0" collapsed="false">
      <c r="A7" s="53" t="s">
        <v>454</v>
      </c>
      <c r="B7" s="53" t="s">
        <v>455</v>
      </c>
    </row>
    <row r="8" customFormat="false" ht="15" hidden="false" customHeight="false" outlineLevel="0" collapsed="false">
      <c r="A8" s="53" t="s">
        <v>456</v>
      </c>
      <c r="B8" s="53" t="s">
        <v>455</v>
      </c>
    </row>
    <row r="9" customFormat="false" ht="15" hidden="false" customHeight="false" outlineLevel="0" collapsed="false">
      <c r="A9" s="53" t="s">
        <v>457</v>
      </c>
      <c r="B9" s="53" t="s">
        <v>455</v>
      </c>
    </row>
    <row r="10" customFormat="false" ht="15" hidden="false" customHeight="false" outlineLevel="0" collapsed="false">
      <c r="A10" s="53" t="s">
        <v>13</v>
      </c>
      <c r="B10" s="53" t="s">
        <v>455</v>
      </c>
    </row>
    <row r="11" customFormat="false" ht="15" hidden="false" customHeight="false" outlineLevel="0" collapsed="false">
      <c r="A11" s="53" t="s">
        <v>458</v>
      </c>
      <c r="B11" s="53" t="s">
        <v>455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2017-09-08T09:59:30Z</dcterms:created>
  <dc:creator>Jan Gregersen</dc:creator>
  <dc:description/>
  <dc:language>de-DE</dc:language>
  <cp:lastModifiedBy/>
  <cp:lastPrinted>2020-04-17T10:04:30Z</cp:lastPrinted>
  <dcterms:modified xsi:type="dcterms:W3CDTF">2020-04-27T13:00:34Z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